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2016\"/>
    </mc:Choice>
  </mc:AlternateContent>
  <bookViews>
    <workbookView xWindow="0" yWindow="0" windowWidth="20490" windowHeight="7530"/>
  </bookViews>
  <sheets>
    <sheet name="Junio Fijo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G11" i="1"/>
  <c r="E11" i="1"/>
  <c r="L10" i="1"/>
  <c r="L11" i="1" s="1"/>
  <c r="K10" i="1"/>
  <c r="K11" i="1" s="1"/>
  <c r="J10" i="1"/>
  <c r="J11" i="1" s="1"/>
  <c r="I10" i="1"/>
  <c r="I11" i="1" s="1"/>
  <c r="H10" i="1"/>
  <c r="F10" i="1" l="1"/>
  <c r="F11" i="1" s="1"/>
  <c r="H11" i="1"/>
  <c r="N10" i="1" l="1"/>
  <c r="N11" i="1" s="1"/>
</calcChain>
</file>

<file path=xl/sharedStrings.xml><?xml version="1.0" encoding="utf-8"?>
<sst xmlns="http://schemas.openxmlformats.org/spreadsheetml/2006/main" count="18" uniqueCount="18">
  <si>
    <t>BENEFICIARIO</t>
  </si>
  <si>
    <t>CARGO</t>
  </si>
  <si>
    <t xml:space="preserve">Estatus </t>
  </si>
  <si>
    <t>SUELDO MENSUAL</t>
  </si>
  <si>
    <t xml:space="preserve">ISR </t>
  </si>
  <si>
    <t>INAVI</t>
  </si>
  <si>
    <t>AFP EMPLEADO</t>
  </si>
  <si>
    <t>SFS EMPLEADO</t>
  </si>
  <si>
    <t>SFS EMPLEADOR</t>
  </si>
  <si>
    <t>AFP EMPLEADOR</t>
  </si>
  <si>
    <t>RIESGO LABORAL</t>
  </si>
  <si>
    <t>SEGURIDAD SOCIAL PADRES</t>
  </si>
  <si>
    <t>SUELDO NETO</t>
  </si>
  <si>
    <t xml:space="preserve">Director Nacional </t>
  </si>
  <si>
    <t xml:space="preserve">Fijo </t>
  </si>
  <si>
    <t xml:space="preserve">Alejandro Zacarías Jiménez Reyes </t>
  </si>
  <si>
    <t>INSTITUTO GEOGRÁFICO NACIONAL JOSÉ JOAQUÍN HUNGRÍA MORELL</t>
  </si>
  <si>
    <t>NÓMINA DE PAGO DEL PERSONAL FIJO - JUNIO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</si>
</sst>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5" fillId="0" borderId="0" xfId="0" applyFont="1" applyFill="1" applyBorder="1" applyAlignment="1"/>
    <xf numFmtId="0" fontId="6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0" xfId="0" applyFont="1" applyFill="1" applyAlignment="1"/>
    <xf numFmtId="43" fontId="5" fillId="0" borderId="8" xfId="1" applyFont="1" applyFill="1" applyBorder="1" applyAlignment="1"/>
    <xf numFmtId="43" fontId="5" fillId="0" borderId="9" xfId="1" applyFont="1" applyFill="1" applyBorder="1" applyAlignment="1"/>
    <xf numFmtId="43" fontId="8" fillId="0" borderId="9" xfId="1" applyFont="1" applyFill="1" applyBorder="1" applyAlignment="1"/>
    <xf numFmtId="43" fontId="5" fillId="0" borderId="10" xfId="0" applyNumberFormat="1" applyFont="1" applyFill="1" applyBorder="1" applyAlignment="1"/>
    <xf numFmtId="0" fontId="5" fillId="0" borderId="0" xfId="0" applyFont="1" applyFill="1" applyAlignment="1"/>
    <xf numFmtId="0" fontId="6" fillId="0" borderId="0" xfId="0" applyFont="1" applyFill="1" applyAlignment="1"/>
    <xf numFmtId="43" fontId="6" fillId="0" borderId="11" xfId="0" applyNumberFormat="1" applyFont="1" applyFill="1" applyBorder="1" applyAlignment="1"/>
    <xf numFmtId="43" fontId="6" fillId="0" borderId="12" xfId="0" applyNumberFormat="1" applyFont="1" applyFill="1" applyBorder="1" applyAlignment="1"/>
    <xf numFmtId="43" fontId="6" fillId="0" borderId="13" xfId="0" applyNumberFormat="1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0</xdr:row>
      <xdr:rowOff>145676</xdr:rowOff>
    </xdr:from>
    <xdr:to>
      <xdr:col>6</xdr:col>
      <xdr:colOff>605118</xdr:colOff>
      <xdr:row>4</xdr:row>
      <xdr:rowOff>104977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F019BE8-9D17-417F-B8D9-5833B5BA3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5265" y="145676"/>
          <a:ext cx="1815353" cy="721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12"/>
  <sheetViews>
    <sheetView tabSelected="1" zoomScale="85" zoomScaleNormal="85" workbookViewId="0">
      <selection activeCell="G16" sqref="G16"/>
    </sheetView>
  </sheetViews>
  <sheetFormatPr baseColWidth="10" defaultRowHeight="15" x14ac:dyDescent="0.25"/>
  <cols>
    <col min="1" max="1" width="2" bestFit="1" customWidth="1"/>
    <col min="2" max="2" width="31.5703125" bestFit="1" customWidth="1"/>
    <col min="3" max="3" width="16.85546875" style="30" bestFit="1" customWidth="1"/>
    <col min="5" max="5" width="15.28515625" bestFit="1" customWidth="1"/>
    <col min="8" max="8" width="13.140625" bestFit="1" customWidth="1"/>
    <col min="9" max="9" width="12.7109375" bestFit="1" customWidth="1"/>
    <col min="10" max="10" width="13.7109375" bestFit="1" customWidth="1"/>
    <col min="11" max="11" width="14.140625" bestFit="1" customWidth="1"/>
    <col min="12" max="12" width="14.28515625" bestFit="1" customWidth="1"/>
    <col min="13" max="13" width="22.5703125" bestFit="1" customWidth="1"/>
    <col min="14" max="14" width="11.85546875" bestFit="1" customWidth="1"/>
  </cols>
  <sheetData>
    <row r="6" spans="1:15" x14ac:dyDescent="0.25">
      <c r="A6" s="12"/>
      <c r="B6" s="12"/>
      <c r="C6" s="31" t="s">
        <v>16</v>
      </c>
      <c r="D6" s="31"/>
      <c r="E6" s="31"/>
      <c r="F6" s="31"/>
      <c r="G6" s="31"/>
      <c r="H6" s="31"/>
      <c r="I6" s="31"/>
      <c r="J6" s="31"/>
      <c r="K6" s="12"/>
      <c r="L6" s="12"/>
      <c r="M6" s="12"/>
      <c r="N6" s="12"/>
      <c r="O6" s="12"/>
    </row>
    <row r="7" spans="1:15" x14ac:dyDescent="0.25">
      <c r="A7" s="1"/>
      <c r="B7" s="1"/>
      <c r="C7" s="32" t="s">
        <v>17</v>
      </c>
      <c r="D7" s="32"/>
      <c r="E7" s="32"/>
      <c r="F7" s="32"/>
      <c r="G7" s="32"/>
      <c r="H7" s="32"/>
      <c r="I7" s="32"/>
      <c r="J7" s="32"/>
      <c r="K7" s="1"/>
      <c r="L7" s="1"/>
      <c r="M7" s="12"/>
      <c r="N7" s="12"/>
      <c r="O7" s="12"/>
    </row>
    <row r="8" spans="1:15" ht="15.75" thickBot="1" x14ac:dyDescent="0.3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13"/>
      <c r="M8" s="13"/>
      <c r="N8" s="13"/>
      <c r="O8" s="13"/>
    </row>
    <row r="9" spans="1:15" ht="15.75" thickBot="1" x14ac:dyDescent="0.3">
      <c r="A9" s="2"/>
      <c r="B9" s="3" t="s">
        <v>0</v>
      </c>
      <c r="C9" s="26" t="s">
        <v>1</v>
      </c>
      <c r="D9" s="4" t="s">
        <v>2</v>
      </c>
      <c r="E9" s="14" t="s">
        <v>3</v>
      </c>
      <c r="F9" s="5" t="s">
        <v>4</v>
      </c>
      <c r="G9" s="5" t="s">
        <v>5</v>
      </c>
      <c r="H9" s="5" t="s">
        <v>6</v>
      </c>
      <c r="I9" s="5" t="s">
        <v>7</v>
      </c>
      <c r="J9" s="5" t="s">
        <v>8</v>
      </c>
      <c r="K9" s="5" t="s">
        <v>9</v>
      </c>
      <c r="L9" s="5" t="s">
        <v>10</v>
      </c>
      <c r="M9" s="15" t="s">
        <v>11</v>
      </c>
      <c r="N9" s="6" t="s">
        <v>12</v>
      </c>
      <c r="O9" s="16"/>
    </row>
    <row r="10" spans="1:15" ht="15.75" thickBot="1" x14ac:dyDescent="0.3">
      <c r="A10" s="7">
        <v>1</v>
      </c>
      <c r="B10" s="8" t="s">
        <v>15</v>
      </c>
      <c r="C10" s="27" t="s">
        <v>13</v>
      </c>
      <c r="D10" s="9" t="s">
        <v>14</v>
      </c>
      <c r="E10" s="17">
        <v>275000</v>
      </c>
      <c r="F10" s="18">
        <f>ROUND(IF(((E10-H10-I10)&gt;34106.75)*((E10-H10-I10)&lt;51160.08),(((E10-H10-I10)-34106.75)*0.15),+IF(((E10-H10-I10)&gt;51160.08)*((E10-H10-I10)&lt;71055.58),((((E10-H10-I10)-51160.08)*0.2)+2558),+IF((E10-H10-I10)&gt;71055.58,(((E10-H10-I10)-71055.58)*25%)+6537.17,0))),2)</f>
        <v>55360.1</v>
      </c>
      <c r="G10" s="18">
        <v>25</v>
      </c>
      <c r="H10" s="18">
        <f>ROUND(IF((E10)&gt;(9855*20),((9855*20)*0.0287),(E10)*0.0287),2)</f>
        <v>5656.77</v>
      </c>
      <c r="I10" s="18">
        <f>ROUND(IF((E10)&gt;(9855*10),((9855*10)*0.0304),(E10)*0.0304),2)</f>
        <v>2995.92</v>
      </c>
      <c r="J10" s="18">
        <f>ROUND(IF((E10)&gt;(9855*10),((9855*10)*0.0709),(E10)*0.0709),2)</f>
        <v>6987.2</v>
      </c>
      <c r="K10" s="18">
        <f>ROUND(IF((E10)&gt;(9855*20),((9855*20)*0.071),(E10)*0.071),2)</f>
        <v>13994.1</v>
      </c>
      <c r="L10" s="19">
        <f>+ROUND(IF(E10&gt;(9855*4),((9855*4)*0.011),E10*0.011),2)</f>
        <v>433.62</v>
      </c>
      <c r="M10" s="19"/>
      <c r="N10" s="20">
        <f>E10-G10-F10-H10-I10-M10</f>
        <v>210962.21</v>
      </c>
      <c r="O10" s="21"/>
    </row>
    <row r="11" spans="1:15" ht="15.75" thickBot="1" x14ac:dyDescent="0.3">
      <c r="A11" s="22"/>
      <c r="B11" s="22"/>
      <c r="C11" s="28"/>
      <c r="D11" s="10"/>
      <c r="E11" s="23">
        <f>SUM(E10)</f>
        <v>275000</v>
      </c>
      <c r="F11" s="24">
        <f t="shared" ref="F11:N11" si="0">SUM(F10)</f>
        <v>55360.1</v>
      </c>
      <c r="G11" s="24">
        <f t="shared" si="0"/>
        <v>25</v>
      </c>
      <c r="H11" s="24">
        <f t="shared" si="0"/>
        <v>5656.77</v>
      </c>
      <c r="I11" s="24">
        <f t="shared" si="0"/>
        <v>2995.92</v>
      </c>
      <c r="J11" s="24">
        <f t="shared" si="0"/>
        <v>6987.2</v>
      </c>
      <c r="K11" s="24">
        <f t="shared" si="0"/>
        <v>13994.1</v>
      </c>
      <c r="L11" s="24">
        <f t="shared" si="0"/>
        <v>433.62</v>
      </c>
      <c r="M11" s="24">
        <f t="shared" si="0"/>
        <v>0</v>
      </c>
      <c r="N11" s="25">
        <f t="shared" si="0"/>
        <v>210962.21</v>
      </c>
      <c r="O11" s="22"/>
    </row>
    <row r="12" spans="1:15" x14ac:dyDescent="0.25">
      <c r="A12" s="16"/>
      <c r="B12" s="16"/>
      <c r="C12" s="29"/>
      <c r="D12" s="11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</sheetData>
  <mergeCells count="5">
    <mergeCell ref="C6:J6"/>
    <mergeCell ref="C7:J7"/>
    <mergeCell ref="A8:E8"/>
    <mergeCell ref="F8:H8"/>
    <mergeCell ref="I8:K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Fijo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2017-11-29T15:01:47Z</dcterms:created>
  <dcterms:modified xsi:type="dcterms:W3CDTF">2017-12-04T16:19:53Z</dcterms:modified>
</cp:coreProperties>
</file>