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j.yens\Desktop\"/>
    </mc:Choice>
  </mc:AlternateContent>
  <xr:revisionPtr revIDLastSave="0" documentId="8_{E112BDB1-2BB4-46AD-BA20-40C72EFFEF5F}" xr6:coauthVersionLast="36" xr6:coauthVersionMax="36" xr10:uidLastSave="{00000000-0000-0000-0000-000000000000}"/>
  <bookViews>
    <workbookView xWindow="0" yWindow="0" windowWidth="28800" windowHeight="12105" xr2:uid="{FA91DD26-80FD-463E-B0D3-12D78DE812AF}"/>
  </bookViews>
  <sheets>
    <sheet name="Hoja1" sheetId="1" r:id="rId1"/>
  </sheets>
  <externalReferences>
    <externalReference r:id="rId2"/>
  </externalReferences>
  <definedNames>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Hoja1!$E$1:$E$65536</definedName>
    <definedName name="TotalEstColumnValue">Hoja1!$F$1:$F$65536</definedName>
    <definedName name="TotalEstLabel">'[1]Informacion '!$U$3</definedName>
    <definedName name="UnidadesList">'[1]Informacion '!$Q$3:$Q$43</definedName>
    <definedName name="UNSPSCCode">[1]UNSPSC!$A$1:$A$18298</definedName>
    <definedName name="UNSPSCDes">[1]UNSPSC!$B$1:$B$18298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7" i="1" l="1"/>
  <c r="C545" i="1"/>
  <c r="C536" i="1"/>
  <c r="C534" i="1"/>
  <c r="C525" i="1"/>
  <c r="C523" i="1"/>
  <c r="C512" i="1"/>
  <c r="C510" i="1"/>
  <c r="C500" i="1"/>
  <c r="C498" i="1"/>
  <c r="C473" i="1"/>
  <c r="C471" i="1"/>
  <c r="C444" i="1"/>
  <c r="C442" i="1"/>
  <c r="C424" i="1"/>
  <c r="C422" i="1"/>
  <c r="C409" i="1"/>
  <c r="C407" i="1"/>
  <c r="C398" i="1"/>
  <c r="C396" i="1"/>
  <c r="C375" i="1"/>
  <c r="C373" i="1"/>
  <c r="C360" i="1"/>
  <c r="C358" i="1"/>
  <c r="C346" i="1"/>
  <c r="C344" i="1"/>
  <c r="C330" i="1"/>
  <c r="C328" i="1"/>
  <c r="C319" i="1"/>
  <c r="C317" i="1"/>
  <c r="C299" i="1"/>
  <c r="C297" i="1"/>
  <c r="C257" i="1"/>
  <c r="C255" i="1"/>
  <c r="C246" i="1"/>
  <c r="C244" i="1"/>
  <c r="C228" i="1"/>
  <c r="C226" i="1"/>
  <c r="C208" i="1"/>
  <c r="C206" i="1"/>
  <c r="C197" i="1"/>
  <c r="C195" i="1"/>
  <c r="C186" i="1"/>
  <c r="C184" i="1"/>
  <c r="C173" i="1"/>
  <c r="C171" i="1"/>
  <c r="C162" i="1"/>
  <c r="C160" i="1"/>
  <c r="C136" i="1"/>
  <c r="C134" i="1"/>
  <c r="C108" i="1"/>
  <c r="C106" i="1"/>
  <c r="C92" i="1"/>
  <c r="C90" i="1"/>
  <c r="C81" i="1"/>
  <c r="C79" i="1"/>
  <c r="C61" i="1"/>
  <c r="C59" i="1"/>
  <c r="C19" i="1"/>
  <c r="C17" i="1"/>
  <c r="B3" i="1"/>
  <c r="F539" i="1"/>
  <c r="B528" i="1"/>
  <c r="F516" i="1"/>
  <c r="F490" i="1"/>
  <c r="F487" i="1"/>
  <c r="F484" i="1"/>
  <c r="F481" i="1"/>
  <c r="F478" i="1"/>
  <c r="B464" i="1"/>
  <c r="B461" i="1"/>
  <c r="B458" i="1"/>
  <c r="B455" i="1"/>
  <c r="B452" i="1"/>
  <c r="B449" i="1"/>
  <c r="F434" i="1"/>
  <c r="F431" i="1"/>
  <c r="F428" i="1"/>
  <c r="B414" i="1"/>
  <c r="B388" i="1"/>
  <c r="B385" i="1"/>
  <c r="B382" i="1"/>
  <c r="B379" i="1"/>
  <c r="F367" i="1"/>
  <c r="F364" i="1"/>
  <c r="B350" i="1"/>
  <c r="F338" i="1"/>
  <c r="F335" i="1"/>
  <c r="F309" i="1"/>
  <c r="F306" i="1"/>
  <c r="F303" i="1"/>
  <c r="B289" i="1"/>
  <c r="B286" i="1"/>
  <c r="B283" i="1"/>
  <c r="B280" i="1"/>
  <c r="B277" i="1"/>
  <c r="B274" i="1"/>
  <c r="B271" i="1"/>
  <c r="B268" i="1"/>
  <c r="B265" i="1"/>
  <c r="B262" i="1"/>
  <c r="B236" i="1"/>
  <c r="B233" i="1"/>
  <c r="F218" i="1"/>
  <c r="F215" i="1"/>
  <c r="F212" i="1"/>
  <c r="F189" i="1"/>
  <c r="B178" i="1"/>
  <c r="B152" i="1"/>
  <c r="B149" i="1"/>
  <c r="B146" i="1"/>
  <c r="B143" i="1"/>
  <c r="B140" i="1"/>
  <c r="F128" i="1"/>
  <c r="F125" i="1"/>
  <c r="F122" i="1"/>
  <c r="F119" i="1"/>
  <c r="F116" i="1"/>
  <c r="F113" i="1"/>
  <c r="B99" i="1"/>
  <c r="B96" i="1"/>
  <c r="F84" i="1"/>
  <c r="B73" i="1"/>
  <c r="B70" i="1"/>
  <c r="B67" i="1"/>
  <c r="B64" i="1"/>
  <c r="F52" i="1"/>
  <c r="F49" i="1"/>
  <c r="F46" i="1"/>
  <c r="F43" i="1"/>
  <c r="F40" i="1"/>
  <c r="F37" i="1"/>
  <c r="F34" i="1"/>
  <c r="F31" i="1"/>
  <c r="F28" i="1"/>
  <c r="F25" i="1"/>
  <c r="F22" i="1"/>
  <c r="F48" i="1"/>
  <c r="F42" i="1"/>
  <c r="F36" i="1"/>
  <c r="F30" i="1"/>
  <c r="F24" i="1"/>
  <c r="F456" i="1"/>
  <c r="F415" i="1"/>
  <c r="F389" i="1"/>
  <c r="B311" i="1"/>
  <c r="B302" i="1"/>
  <c r="F284" i="1"/>
  <c r="F275" i="1"/>
  <c r="F269" i="1"/>
  <c r="B249" i="1"/>
  <c r="B220" i="1"/>
  <c r="F144" i="1"/>
  <c r="B124" i="1"/>
  <c r="B115" i="1"/>
  <c r="F71" i="1"/>
  <c r="F65" i="1"/>
  <c r="B48" i="1"/>
  <c r="B36" i="1"/>
  <c r="B24" i="1"/>
  <c r="F488" i="1"/>
  <c r="F476" i="1"/>
  <c r="B459" i="1"/>
  <c r="B450" i="1"/>
  <c r="F550" i="1"/>
  <c r="B539" i="1"/>
  <c r="B516" i="1"/>
  <c r="F504" i="1"/>
  <c r="B490" i="1"/>
  <c r="B487" i="1"/>
  <c r="B484" i="1"/>
  <c r="B481" i="1"/>
  <c r="B478" i="1"/>
  <c r="F463" i="1"/>
  <c r="F460" i="1"/>
  <c r="F457" i="1"/>
  <c r="F454" i="1"/>
  <c r="F451" i="1"/>
  <c r="F448" i="1"/>
  <c r="B434" i="1"/>
  <c r="B431" i="1"/>
  <c r="B428" i="1"/>
  <c r="F416" i="1"/>
  <c r="F413" i="1"/>
  <c r="F390" i="1"/>
  <c r="F387" i="1"/>
  <c r="F384" i="1"/>
  <c r="F381" i="1"/>
  <c r="F378" i="1"/>
  <c r="B367" i="1"/>
  <c r="B364" i="1"/>
  <c r="F352" i="1"/>
  <c r="F349" i="1"/>
  <c r="B338" i="1"/>
  <c r="B335" i="1"/>
  <c r="B309" i="1"/>
  <c r="B306" i="1"/>
  <c r="B303" i="1"/>
  <c r="F291" i="1"/>
  <c r="F288" i="1"/>
  <c r="F285" i="1"/>
  <c r="F282" i="1"/>
  <c r="F279" i="1"/>
  <c r="F276" i="1"/>
  <c r="F273" i="1"/>
  <c r="F270" i="1"/>
  <c r="F267" i="1"/>
  <c r="F264" i="1"/>
  <c r="F261" i="1"/>
  <c r="F238" i="1"/>
  <c r="F235" i="1"/>
  <c r="F232" i="1"/>
  <c r="B218" i="1"/>
  <c r="B215" i="1"/>
  <c r="B212" i="1"/>
  <c r="F200" i="1"/>
  <c r="B189" i="1"/>
  <c r="F177" i="1"/>
  <c r="F154" i="1"/>
  <c r="F151" i="1"/>
  <c r="F148" i="1"/>
  <c r="F145" i="1"/>
  <c r="F142" i="1"/>
  <c r="F139" i="1"/>
  <c r="B128" i="1"/>
  <c r="B125" i="1"/>
  <c r="B122" i="1"/>
  <c r="B119" i="1"/>
  <c r="B116" i="1"/>
  <c r="B113" i="1"/>
  <c r="F98" i="1"/>
  <c r="F95" i="1"/>
  <c r="B84" i="1"/>
  <c r="F72" i="1"/>
  <c r="F69" i="1"/>
  <c r="F66" i="1"/>
  <c r="B52" i="1"/>
  <c r="B49" i="1"/>
  <c r="B46" i="1"/>
  <c r="B43" i="1"/>
  <c r="B40" i="1"/>
  <c r="B37" i="1"/>
  <c r="B34" i="1"/>
  <c r="B31" i="1"/>
  <c r="B28" i="1"/>
  <c r="B25" i="1"/>
  <c r="B22" i="1"/>
  <c r="F51" i="1"/>
  <c r="F45" i="1"/>
  <c r="F39" i="1"/>
  <c r="F33" i="1"/>
  <c r="F27" i="1"/>
  <c r="F450" i="1"/>
  <c r="F412" i="1"/>
  <c r="F383" i="1"/>
  <c r="B366" i="1"/>
  <c r="F351" i="1"/>
  <c r="B337" i="1"/>
  <c r="F322" i="1"/>
  <c r="B308" i="1"/>
  <c r="F290" i="1"/>
  <c r="F281" i="1"/>
  <c r="F272" i="1"/>
  <c r="F263" i="1"/>
  <c r="F237" i="1"/>
  <c r="F231" i="1"/>
  <c r="B211" i="1"/>
  <c r="F176" i="1"/>
  <c r="F153" i="1"/>
  <c r="F147" i="1"/>
  <c r="B127" i="1"/>
  <c r="B118" i="1"/>
  <c r="F100" i="1"/>
  <c r="B51" i="1"/>
  <c r="B39" i="1"/>
  <c r="B27" i="1"/>
  <c r="F491" i="1"/>
  <c r="F485" i="1"/>
  <c r="F479" i="1"/>
  <c r="B462" i="1"/>
  <c r="B453" i="1"/>
  <c r="B550" i="1"/>
  <c r="F515" i="1"/>
  <c r="B504" i="1"/>
  <c r="F492" i="1"/>
  <c r="F489" i="1"/>
  <c r="F486" i="1"/>
  <c r="F483" i="1"/>
  <c r="F480" i="1"/>
  <c r="F477" i="1"/>
  <c r="B463" i="1"/>
  <c r="B460" i="1"/>
  <c r="B457" i="1"/>
  <c r="B454" i="1"/>
  <c r="B451" i="1"/>
  <c r="B448" i="1"/>
  <c r="F436" i="1"/>
  <c r="F433" i="1"/>
  <c r="F430" i="1"/>
  <c r="F427" i="1"/>
  <c r="B416" i="1"/>
  <c r="B413" i="1"/>
  <c r="F401" i="1"/>
  <c r="B390" i="1"/>
  <c r="B387" i="1"/>
  <c r="B384" i="1"/>
  <c r="B381" i="1"/>
  <c r="B378" i="1"/>
  <c r="F366" i="1"/>
  <c r="F363" i="1"/>
  <c r="B352" i="1"/>
  <c r="B349" i="1"/>
  <c r="F337" i="1"/>
  <c r="F334" i="1"/>
  <c r="F311" i="1"/>
  <c r="F308" i="1"/>
  <c r="F305" i="1"/>
  <c r="F302" i="1"/>
  <c r="B291" i="1"/>
  <c r="B288" i="1"/>
  <c r="B285" i="1"/>
  <c r="B282" i="1"/>
  <c r="B279" i="1"/>
  <c r="B276" i="1"/>
  <c r="B273" i="1"/>
  <c r="B270" i="1"/>
  <c r="B267" i="1"/>
  <c r="B264" i="1"/>
  <c r="B261" i="1"/>
  <c r="F249" i="1"/>
  <c r="B238" i="1"/>
  <c r="B235" i="1"/>
  <c r="B232" i="1"/>
  <c r="F220" i="1"/>
  <c r="F217" i="1"/>
  <c r="F214" i="1"/>
  <c r="F211" i="1"/>
  <c r="B200" i="1"/>
  <c r="B177" i="1"/>
  <c r="F165" i="1"/>
  <c r="B154" i="1"/>
  <c r="B151" i="1"/>
  <c r="B148" i="1"/>
  <c r="B145" i="1"/>
  <c r="B142" i="1"/>
  <c r="B139" i="1"/>
  <c r="F127" i="1"/>
  <c r="F124" i="1"/>
  <c r="F121" i="1"/>
  <c r="F118" i="1"/>
  <c r="F115" i="1"/>
  <c r="F112" i="1"/>
  <c r="B98" i="1"/>
  <c r="B95" i="1"/>
  <c r="B72" i="1"/>
  <c r="B69" i="1"/>
  <c r="B66" i="1"/>
  <c r="F386" i="1"/>
  <c r="B334" i="1"/>
  <c r="B305" i="1"/>
  <c r="F287" i="1"/>
  <c r="F278" i="1"/>
  <c r="F266" i="1"/>
  <c r="F234" i="1"/>
  <c r="B214" i="1"/>
  <c r="F141" i="1"/>
  <c r="B121" i="1"/>
  <c r="B112" i="1"/>
  <c r="B45" i="1"/>
  <c r="B33" i="1"/>
  <c r="B515" i="1"/>
  <c r="F503" i="1"/>
  <c r="B492" i="1"/>
  <c r="B489" i="1"/>
  <c r="B486" i="1"/>
  <c r="B483" i="1"/>
  <c r="B480" i="1"/>
  <c r="B477" i="1"/>
  <c r="F465" i="1"/>
  <c r="F462" i="1"/>
  <c r="F459" i="1"/>
  <c r="F453" i="1"/>
  <c r="F447" i="1"/>
  <c r="B436" i="1"/>
  <c r="B433" i="1"/>
  <c r="B430" i="1"/>
  <c r="B427" i="1"/>
  <c r="B401" i="1"/>
  <c r="F380" i="1"/>
  <c r="B363" i="1"/>
  <c r="F260" i="1"/>
  <c r="B217" i="1"/>
  <c r="B165" i="1"/>
  <c r="F150" i="1"/>
  <c r="F97" i="1"/>
  <c r="F68" i="1"/>
  <c r="B42" i="1"/>
  <c r="B30" i="1"/>
  <c r="F517" i="1"/>
  <c r="B503" i="1"/>
  <c r="F482" i="1"/>
  <c r="B465" i="1"/>
  <c r="B456" i="1"/>
  <c r="B447" i="1"/>
  <c r="B476" i="1"/>
  <c r="F455" i="1"/>
  <c r="B435" i="1"/>
  <c r="B383" i="1"/>
  <c r="F350" i="1"/>
  <c r="F333" i="1"/>
  <c r="B304" i="1"/>
  <c r="F286" i="1"/>
  <c r="F277" i="1"/>
  <c r="F268" i="1"/>
  <c r="B234" i="1"/>
  <c r="B219" i="1"/>
  <c r="F120" i="1"/>
  <c r="F111" i="1"/>
  <c r="F67" i="1"/>
  <c r="B53" i="1"/>
  <c r="B35" i="1"/>
  <c r="F452" i="1"/>
  <c r="F432" i="1"/>
  <c r="B415" i="1"/>
  <c r="F310" i="1"/>
  <c r="F216" i="1"/>
  <c r="B153" i="1"/>
  <c r="B120" i="1"/>
  <c r="F96" i="1"/>
  <c r="F50" i="1"/>
  <c r="F23" i="1"/>
  <c r="B41" i="1"/>
  <c r="F213" i="1"/>
  <c r="B150" i="1"/>
  <c r="B141" i="1"/>
  <c r="F29" i="1"/>
  <c r="F149" i="1"/>
  <c r="B38" i="1"/>
  <c r="B491" i="1"/>
  <c r="F382" i="1"/>
  <c r="F365" i="1"/>
  <c r="B333" i="1"/>
  <c r="B284" i="1"/>
  <c r="B266" i="1"/>
  <c r="F233" i="1"/>
  <c r="F178" i="1"/>
  <c r="F41" i="1"/>
  <c r="F152" i="1"/>
  <c r="F73" i="1"/>
  <c r="B32" i="1"/>
  <c r="B29" i="1"/>
  <c r="B517" i="1"/>
  <c r="B488" i="1"/>
  <c r="F449" i="1"/>
  <c r="B432" i="1"/>
  <c r="F414" i="1"/>
  <c r="B389" i="1"/>
  <c r="B380" i="1"/>
  <c r="B365" i="1"/>
  <c r="B310" i="1"/>
  <c r="F283" i="1"/>
  <c r="F274" i="1"/>
  <c r="F265" i="1"/>
  <c r="B216" i="1"/>
  <c r="B176" i="1"/>
  <c r="F143" i="1"/>
  <c r="F117" i="1"/>
  <c r="B50" i="1"/>
  <c r="B126" i="1"/>
  <c r="F47" i="1"/>
  <c r="F114" i="1"/>
  <c r="B47" i="1"/>
  <c r="B485" i="1"/>
  <c r="F464" i="1"/>
  <c r="F429" i="1"/>
  <c r="B412" i="1"/>
  <c r="F388" i="1"/>
  <c r="F379" i="1"/>
  <c r="F307" i="1"/>
  <c r="B290" i="1"/>
  <c r="B281" i="1"/>
  <c r="B272" i="1"/>
  <c r="B263" i="1"/>
  <c r="B117" i="1"/>
  <c r="F38" i="1"/>
  <c r="B100" i="1"/>
  <c r="B482" i="1"/>
  <c r="F461" i="1"/>
  <c r="B429" i="1"/>
  <c r="B386" i="1"/>
  <c r="F336" i="1"/>
  <c r="B322" i="1"/>
  <c r="B307" i="1"/>
  <c r="F289" i="1"/>
  <c r="F280" i="1"/>
  <c r="F271" i="1"/>
  <c r="F262" i="1"/>
  <c r="B237" i="1"/>
  <c r="B213" i="1"/>
  <c r="F140" i="1"/>
  <c r="F528" i="1"/>
  <c r="B479" i="1"/>
  <c r="F458" i="1"/>
  <c r="F435" i="1"/>
  <c r="F385" i="1"/>
  <c r="B351" i="1"/>
  <c r="B336" i="1"/>
  <c r="F304" i="1"/>
  <c r="B287" i="1"/>
  <c r="B278" i="1"/>
  <c r="B269" i="1"/>
  <c r="B260" i="1"/>
  <c r="F236" i="1"/>
  <c r="F219" i="1"/>
  <c r="B147" i="1"/>
  <c r="B123" i="1"/>
  <c r="B114" i="1"/>
  <c r="F99" i="1"/>
  <c r="B68" i="1"/>
  <c r="F53" i="1"/>
  <c r="F44" i="1"/>
  <c r="F35" i="1"/>
  <c r="F26" i="1"/>
  <c r="F146" i="1"/>
  <c r="B97" i="1"/>
  <c r="B44" i="1"/>
  <c r="B26" i="1"/>
  <c r="B275" i="1"/>
  <c r="B144" i="1"/>
  <c r="B111" i="1"/>
  <c r="B65" i="1"/>
  <c r="F32" i="1"/>
  <c r="B231" i="1"/>
  <c r="F126" i="1"/>
  <c r="F64" i="1"/>
  <c r="B23" i="1"/>
  <c r="B71" i="1"/>
  <c r="F123" i="1"/>
  <c r="F70" i="1"/>
  <c r="F74" i="1" l="1"/>
  <c r="F551" i="1"/>
  <c r="F166" i="1"/>
  <c r="F402" i="1"/>
  <c r="F85" i="1"/>
  <c r="F437" i="1"/>
  <c r="F239" i="1"/>
  <c r="F323" i="1"/>
  <c r="F339" i="1"/>
  <c r="F353" i="1"/>
  <c r="F493" i="1"/>
  <c r="F201" i="1"/>
  <c r="F312" i="1"/>
  <c r="F466" i="1"/>
  <c r="F190" i="1"/>
  <c r="F417" i="1"/>
  <c r="F368" i="1"/>
  <c r="F292" i="1"/>
  <c r="F391" i="1"/>
  <c r="F155" i="1"/>
  <c r="F101" i="1"/>
  <c r="F54" i="1"/>
  <c r="F250" i="1"/>
  <c r="F529" i="1"/>
  <c r="F129" i="1"/>
  <c r="F179" i="1"/>
  <c r="F518" i="1"/>
  <c r="F221" i="1"/>
  <c r="F505" i="1"/>
  <c r="F540" i="1"/>
  <c r="B10" i="1" l="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mcorreia</author>
  </authors>
  <commentList>
    <comment ref="E11" authorId="0" shapeId="0" xr:uid="{FD7DEA7E-4576-4B5F-A1B1-F0A78C9F0A5E}">
      <text>
        <r>
          <rPr>
            <b/>
            <sz val="9"/>
            <rFont val="Tahoma"/>
            <family val="2"/>
          </rPr>
          <t>Introduzca el año del PACC</t>
        </r>
      </text>
    </comment>
    <comment ref="E12" authorId="0" shapeId="0" xr:uid="{7D9D4B89-0D46-437D-BE5A-5B28CCFEE471}">
      <text>
        <r>
          <rPr>
            <b/>
            <sz val="9"/>
            <rFont val="Tahoma"/>
            <family val="2"/>
          </rPr>
          <t>Introduzca la fecha de aprobación, en formato dd/mm/aaaa</t>
        </r>
      </text>
    </comment>
    <comment ref="A15" authorId="1" shapeId="0" xr:uid="{0A66BB13-BFE3-4A4C-B5A9-9FA302EA7C9D}">
      <text>
        <r>
          <rPr>
            <sz val="11"/>
            <color indexed="8"/>
            <rFont val="Calibri"/>
            <family val="2"/>
          </rPr>
          <t>Introducir un texto con el nombre o referencia de la contratación</t>
        </r>
      </text>
    </comment>
    <comment ref="B15" authorId="1" shapeId="0" xr:uid="{59F0B60A-366C-4314-9772-1E68F18C4C85}">
      <text>
        <r>
          <rPr>
            <sz val="11"/>
            <color indexed="8"/>
            <rFont val="Calibri"/>
            <family val="2"/>
          </rPr>
          <t>Introduzca un texto con la finalidad de la contratación</t>
        </r>
      </text>
    </comment>
    <comment ref="C15" authorId="1" shapeId="0" xr:uid="{0B38BBD2-6AB2-4036-852C-894C5149B758}">
      <text>
        <r>
          <rPr>
            <sz val="11"/>
            <color indexed="8"/>
            <rFont val="Calibri"/>
            <family val="2"/>
          </rPr>
          <t>Seleccionar un valor del listado</t>
        </r>
      </text>
    </comment>
    <comment ref="D15" authorId="1" shapeId="0" xr:uid="{62C96624-BADA-424C-9CE0-A653F66555E7}">
      <text>
        <r>
          <rPr>
            <sz val="11"/>
            <color indexed="8"/>
            <rFont val="Calibri"/>
            <family val="2"/>
          </rPr>
          <t>Seleccione el tipo de procedimiento</t>
        </r>
      </text>
    </comment>
    <comment ref="E15" authorId="1" shapeId="0" xr:uid="{1122306A-548F-4AA5-AB1A-73104B196E00}">
      <text>
        <r>
          <rPr>
            <sz val="11"/>
            <color indexed="8"/>
            <rFont val="Calibri"/>
            <family val="2"/>
          </rPr>
          <t>Seleccione un valor de la lista</t>
        </r>
      </text>
    </comment>
    <comment ref="F15" authorId="1" shapeId="0" xr:uid="{5420170E-539D-47A3-9670-7403CC2C9D66}">
      <text>
        <r>
          <rPr>
            <sz val="11"/>
            <color indexed="8"/>
            <rFont val="Calibri"/>
            <family val="2"/>
          </rPr>
          <t>Introduzca el código SNIP</t>
        </r>
      </text>
    </comment>
    <comment ref="C16" authorId="1" shapeId="0" xr:uid="{13C8C766-586F-4F9D-8E15-3C6FA957C43C}">
      <text>
        <r>
          <rPr>
            <sz val="11"/>
            <color indexed="8"/>
            <rFont val="Calibri"/>
            <family val="2"/>
          </rPr>
          <t>Introduzca la fecha de inicio del proceso, en formato dd-mm-aaaa</t>
        </r>
      </text>
    </comment>
    <comment ref="F16" authorId="1" shapeId="0" xr:uid="{133AB59D-C86E-44F1-97F5-4F70CE7EE17C}">
      <text>
        <r>
          <rPr>
            <sz val="11"/>
            <color indexed="8"/>
            <rFont val="Calibri"/>
            <family val="2"/>
          </rPr>
          <t>Introduzca el lugar de entrega seleccionando la Región, Provincia, Municipio y Distrito de forma escalonada. Debe completar obligatoriamente hasta el nivel de Municipio.</t>
        </r>
      </text>
    </comment>
    <comment ref="F17" authorId="1" shapeId="0" xr:uid="{57D66A82-7B7A-493A-9547-729190DA5CB5}">
      <text/>
    </comment>
    <comment ref="C18" authorId="1" shapeId="0" xr:uid="{635C8C3B-491B-414C-88C5-392627A76ECE}">
      <text>
        <r>
          <rPr>
            <sz val="11"/>
            <color indexed="8"/>
            <rFont val="Calibri"/>
            <family val="2"/>
          </rPr>
          <t>Introduzca la fecha prevista de adjudicación, en formato dd-mm-aaaa</t>
        </r>
      </text>
    </comment>
    <comment ref="F18" authorId="1" shapeId="0" xr:uid="{FF4F629F-2923-4932-BE5E-6F392806AE8E}">
      <text/>
    </comment>
    <comment ref="F19" authorId="1" shapeId="0" xr:uid="{21E9E3FB-4EAF-41F6-A8C1-680CEC37D018}">
      <text/>
    </comment>
    <comment ref="A21" authorId="1" shapeId="0" xr:uid="{9D8E93A6-0161-4A87-89F9-7314530ADFBB}">
      <text>
        <r>
          <rPr>
            <sz val="11"/>
            <color indexed="8"/>
            <rFont val="Calibri"/>
            <family val="2"/>
          </rPr>
          <t>Introduzca un codigo UNSPSC</t>
        </r>
      </text>
    </comment>
    <comment ref="B21" authorId="1" shapeId="0" xr:uid="{B073696C-55F8-4F26-A134-4528BF742A8C}">
      <text>
        <r>
          <rPr>
            <sz val="11"/>
            <color indexed="8"/>
            <rFont val="Calibri"/>
            <family val="2"/>
          </rPr>
          <t>Descripción calculada automáticamente a partir de código del artículo</t>
        </r>
      </text>
    </comment>
    <comment ref="C21" authorId="1" shapeId="0" xr:uid="{AF4A4FA9-F57A-40E1-B893-2002A02F1706}">
      <text>
        <r>
          <rPr>
            <sz val="11"/>
            <color indexed="8"/>
            <rFont val="Calibri"/>
            <family val="2"/>
          </rPr>
          <t>Seleccione un valor de la lista</t>
        </r>
      </text>
    </comment>
    <comment ref="D21" authorId="1" shapeId="0" xr:uid="{8731F604-4010-407C-83EA-B9167DAD85A7}">
      <text>
        <r>
          <rPr>
            <sz val="11"/>
            <color indexed="8"/>
            <rFont val="Calibri"/>
            <family val="2"/>
          </rPr>
          <t>Introduzca un número con dos decimales como máximo. Debe ser igual o mayor a la "Cantidad Real Consumida"</t>
        </r>
      </text>
    </comment>
    <comment ref="E21" authorId="1" shapeId="0" xr:uid="{E8456EB6-F20A-4102-81EA-1AFC65D2736C}">
      <text>
        <r>
          <rPr>
            <sz val="11"/>
            <color indexed="8"/>
            <rFont val="Calibri"/>
            <family val="2"/>
          </rPr>
          <t>Introduzca un número con dos decimales como máximo</t>
        </r>
      </text>
    </comment>
    <comment ref="F21" authorId="1" shapeId="0" xr:uid="{925ADE81-4C88-4A09-A7DD-C72F6455D3CF}">
      <text>
        <r>
          <rPr>
            <sz val="11"/>
            <color indexed="8"/>
            <rFont val="Calibri"/>
            <family val="2"/>
          </rPr>
          <t>Monto calculado automáticamente por el sistema</t>
        </r>
      </text>
    </comment>
    <comment ref="A57" authorId="1" shapeId="0" xr:uid="{1BCB580F-E2C4-4D0F-906C-D0C2666BDE77}">
      <text>
        <r>
          <rPr>
            <sz val="11"/>
            <color indexed="8"/>
            <rFont val="Calibri"/>
            <family val="2"/>
          </rPr>
          <t>Introducir un texto con el nombre o referencia de la contratación</t>
        </r>
      </text>
    </comment>
    <comment ref="B57" authorId="1" shapeId="0" xr:uid="{2A2693AA-B9A2-41AE-9336-44E6AE97576B}">
      <text>
        <r>
          <rPr>
            <sz val="11"/>
            <color indexed="8"/>
            <rFont val="Calibri"/>
            <family val="2"/>
          </rPr>
          <t>Introduzca un texto con la finalidad de la contratación</t>
        </r>
      </text>
    </comment>
    <comment ref="C57" authorId="1" shapeId="0" xr:uid="{AE1A0C99-CD83-444B-BAE7-9754ED0AC243}">
      <text>
        <r>
          <rPr>
            <sz val="11"/>
            <color indexed="8"/>
            <rFont val="Calibri"/>
            <family val="2"/>
          </rPr>
          <t>Seleccionar un valor del listado</t>
        </r>
      </text>
    </comment>
    <comment ref="D57" authorId="1" shapeId="0" xr:uid="{7074953B-0361-4847-9376-2110EE17A25C}">
      <text>
        <r>
          <rPr>
            <sz val="11"/>
            <color indexed="8"/>
            <rFont val="Calibri"/>
            <family val="2"/>
          </rPr>
          <t>Seleccione el tipo de procedimiento</t>
        </r>
      </text>
    </comment>
    <comment ref="E57" authorId="1" shapeId="0" xr:uid="{DE830653-3618-4DF9-9C57-75788CAD1D93}">
      <text>
        <r>
          <rPr>
            <sz val="11"/>
            <color indexed="8"/>
            <rFont val="Calibri"/>
            <family val="2"/>
          </rPr>
          <t>Seleccione un valor de la lista</t>
        </r>
      </text>
    </comment>
    <comment ref="F57" authorId="1" shapeId="0" xr:uid="{EFA1DEA1-6855-454F-9528-FE50F497622E}">
      <text>
        <r>
          <rPr>
            <sz val="11"/>
            <color indexed="8"/>
            <rFont val="Calibri"/>
            <family val="2"/>
          </rPr>
          <t>Introduzca el código SNIP</t>
        </r>
      </text>
    </comment>
    <comment ref="C58" authorId="1" shapeId="0" xr:uid="{38559B69-2214-4CCC-9BA2-E48119595997}">
      <text>
        <r>
          <rPr>
            <sz val="11"/>
            <color indexed="8"/>
            <rFont val="Calibri"/>
            <family val="2"/>
          </rPr>
          <t>Introduzca la fecha de inicio del proceso, en formato dd-mm-aaaa</t>
        </r>
      </text>
    </comment>
    <comment ref="F58" authorId="1" shapeId="0" xr:uid="{646DE02F-A65C-4386-B9A8-C907D17270E4}">
      <text>
        <r>
          <rPr>
            <sz val="11"/>
            <color indexed="8"/>
            <rFont val="Calibri"/>
            <family val="2"/>
          </rPr>
          <t>Introduzca el lugar de entrega seleccionando la Región, Provincia, Municipio y Distrito de forma escalonada. Debe completar obligatoriamente hasta el nivel de Municipio.</t>
        </r>
      </text>
    </comment>
    <comment ref="F59" authorId="1" shapeId="0" xr:uid="{024C37F2-20F1-4326-B424-55A0D74AAD3E}">
      <text/>
    </comment>
    <comment ref="C60" authorId="1" shapeId="0" xr:uid="{73FB8A95-326D-499E-AF32-2D94CB4A28DA}">
      <text>
        <r>
          <rPr>
            <sz val="11"/>
            <color indexed="8"/>
            <rFont val="Calibri"/>
            <family val="2"/>
          </rPr>
          <t>Introduzca la fecha prevista de adjudicación, en formato dd-mm-aaaa</t>
        </r>
      </text>
    </comment>
    <comment ref="F60" authorId="1" shapeId="0" xr:uid="{3B0A6518-6E2C-4EC1-875B-018BCC0BF1F7}">
      <text/>
    </comment>
    <comment ref="F61" authorId="1" shapeId="0" xr:uid="{2DDA5F41-C8AF-4E13-B86A-AA847A93D29A}">
      <text/>
    </comment>
    <comment ref="A63" authorId="1" shapeId="0" xr:uid="{530B1FF8-8D24-4467-B86C-7995A625F3C4}">
      <text>
        <r>
          <rPr>
            <sz val="11"/>
            <color indexed="8"/>
            <rFont val="Calibri"/>
            <family val="2"/>
          </rPr>
          <t>Introduzca un codigo UNSPSC</t>
        </r>
      </text>
    </comment>
    <comment ref="B63" authorId="1" shapeId="0" xr:uid="{0899B63D-7FB6-4D7B-AF15-0A49AD0FDBA6}">
      <text>
        <r>
          <rPr>
            <sz val="11"/>
            <color indexed="8"/>
            <rFont val="Calibri"/>
            <family val="2"/>
          </rPr>
          <t>Descripción calculada automáticamente a partir de código del artículo</t>
        </r>
      </text>
    </comment>
    <comment ref="C63" authorId="1" shapeId="0" xr:uid="{954FA79A-27B1-4C75-8952-DBF056206A09}">
      <text>
        <r>
          <rPr>
            <sz val="11"/>
            <color indexed="8"/>
            <rFont val="Calibri"/>
            <family val="2"/>
          </rPr>
          <t>Seleccione un valor de la lista</t>
        </r>
      </text>
    </comment>
    <comment ref="D63" authorId="1" shapeId="0" xr:uid="{10E25A03-3E7D-4815-AF12-8FF6A5207418}">
      <text>
        <r>
          <rPr>
            <sz val="11"/>
            <color indexed="8"/>
            <rFont val="Calibri"/>
            <family val="2"/>
          </rPr>
          <t>Introduzca un número con dos decimales como máximo. Debe ser igual o mayor a la "Cantidad Real Consumida"</t>
        </r>
      </text>
    </comment>
    <comment ref="E63" authorId="1" shapeId="0" xr:uid="{FB63CC4C-186D-4742-9AD2-EBFA7CD96972}">
      <text>
        <r>
          <rPr>
            <sz val="11"/>
            <color indexed="8"/>
            <rFont val="Calibri"/>
            <family val="2"/>
          </rPr>
          <t>Introduzca un número con dos decimales como máximo</t>
        </r>
      </text>
    </comment>
    <comment ref="F63" authorId="1" shapeId="0" xr:uid="{250A290A-B8D1-40F4-A960-1B277D22177B}">
      <text>
        <r>
          <rPr>
            <sz val="11"/>
            <color indexed="8"/>
            <rFont val="Calibri"/>
            <family val="2"/>
          </rPr>
          <t>Monto calculado automáticamente por el sistema</t>
        </r>
      </text>
    </comment>
    <comment ref="A77" authorId="1" shapeId="0" xr:uid="{8F84D5EB-C355-4ECF-AA57-D1F7C4A9A761}">
      <text>
        <r>
          <rPr>
            <sz val="11"/>
            <color indexed="8"/>
            <rFont val="Calibri"/>
            <family val="2"/>
          </rPr>
          <t>Introducir un texto con el nombre o referencia de la contratación</t>
        </r>
      </text>
    </comment>
    <comment ref="B77" authorId="1" shapeId="0" xr:uid="{D1640807-6FD2-43D7-AB30-638E5F674C64}">
      <text>
        <r>
          <rPr>
            <sz val="11"/>
            <color indexed="8"/>
            <rFont val="Calibri"/>
            <family val="2"/>
          </rPr>
          <t>Introduzca un texto con la finalidad de la contratación</t>
        </r>
      </text>
    </comment>
    <comment ref="C77" authorId="1" shapeId="0" xr:uid="{91F827C8-649F-4DB8-ADE0-567D6C23DE03}">
      <text>
        <r>
          <rPr>
            <sz val="11"/>
            <color indexed="8"/>
            <rFont val="Calibri"/>
            <family val="2"/>
          </rPr>
          <t>Seleccionar un valor del listado</t>
        </r>
      </text>
    </comment>
    <comment ref="D77" authorId="1" shapeId="0" xr:uid="{9589BCE6-8597-42F1-A01B-12B40FB09194}">
      <text>
        <r>
          <rPr>
            <sz val="11"/>
            <color indexed="8"/>
            <rFont val="Calibri"/>
            <family val="2"/>
          </rPr>
          <t>Seleccione el tipo de procedimiento</t>
        </r>
      </text>
    </comment>
    <comment ref="E77" authorId="1" shapeId="0" xr:uid="{EA8E8DAF-1B35-435F-9B98-1DDA7499FE6F}">
      <text>
        <r>
          <rPr>
            <sz val="11"/>
            <color indexed="8"/>
            <rFont val="Calibri"/>
            <family val="2"/>
          </rPr>
          <t>Seleccione un valor de la lista</t>
        </r>
      </text>
    </comment>
    <comment ref="F77" authorId="1" shapeId="0" xr:uid="{D007FCFB-8725-4C3B-95D7-0CEE83A510AB}">
      <text>
        <r>
          <rPr>
            <sz val="11"/>
            <color indexed="8"/>
            <rFont val="Calibri"/>
            <family val="2"/>
          </rPr>
          <t>Introduzca el código SNIP</t>
        </r>
      </text>
    </comment>
    <comment ref="C78" authorId="1" shapeId="0" xr:uid="{CD8BC6F7-AAFD-4B0F-87B7-6605BB62C08A}">
      <text>
        <r>
          <rPr>
            <sz val="11"/>
            <color indexed="8"/>
            <rFont val="Calibri"/>
            <family val="2"/>
          </rPr>
          <t>Introduzca la fecha de inicio del proceso, en formato dd-mm-aaaa</t>
        </r>
      </text>
    </comment>
    <comment ref="F78" authorId="1" shapeId="0" xr:uid="{32ED1859-742B-4FEC-8A96-7A5A8AF2B00A}">
      <text>
        <r>
          <rPr>
            <sz val="11"/>
            <color indexed="8"/>
            <rFont val="Calibri"/>
            <family val="2"/>
          </rPr>
          <t>Introduzca el lugar de entrega seleccionando la Región, Provincia, Municipio y Distrito de forma escalonada. Debe completar obligatoriamente hasta el nivel de Municipio.</t>
        </r>
      </text>
    </comment>
    <comment ref="F79" authorId="1" shapeId="0" xr:uid="{3B85CAA5-DE09-42E6-B224-B7C5C3B0A31D}">
      <text/>
    </comment>
    <comment ref="C80" authorId="1" shapeId="0" xr:uid="{6AC2C64F-2485-4971-94DF-C44AA26F6A16}">
      <text>
        <r>
          <rPr>
            <sz val="11"/>
            <color indexed="8"/>
            <rFont val="Calibri"/>
            <family val="2"/>
          </rPr>
          <t>Introduzca la fecha prevista de adjudicación, en formato dd-mm-aaaa</t>
        </r>
      </text>
    </comment>
    <comment ref="F80" authorId="1" shapeId="0" xr:uid="{D806AA8B-8A68-4391-9B5D-567214313513}">
      <text/>
    </comment>
    <comment ref="F81" authorId="1" shapeId="0" xr:uid="{C1EFAEF8-5186-41B9-98B2-7AD22BD686A1}">
      <text/>
    </comment>
    <comment ref="A83" authorId="1" shapeId="0" xr:uid="{93A31A93-91D4-434B-B6C7-DC4B88B115F6}">
      <text>
        <r>
          <rPr>
            <sz val="11"/>
            <color indexed="8"/>
            <rFont val="Calibri"/>
            <family val="2"/>
          </rPr>
          <t>Introduzca un codigo UNSPSC</t>
        </r>
      </text>
    </comment>
    <comment ref="B83" authorId="1" shapeId="0" xr:uid="{362C04AB-BE11-4397-B1FC-0370A3250656}">
      <text>
        <r>
          <rPr>
            <sz val="11"/>
            <color indexed="8"/>
            <rFont val="Calibri"/>
            <family val="2"/>
          </rPr>
          <t>Descripción calculada automáticamente a partir de código del artículo</t>
        </r>
      </text>
    </comment>
    <comment ref="C83" authorId="1" shapeId="0" xr:uid="{E3CC2E72-B305-4618-9F18-5EED1C7FE0A5}">
      <text>
        <r>
          <rPr>
            <sz val="11"/>
            <color indexed="8"/>
            <rFont val="Calibri"/>
            <family val="2"/>
          </rPr>
          <t>Seleccione un valor de la lista</t>
        </r>
      </text>
    </comment>
    <comment ref="D83" authorId="1" shapeId="0" xr:uid="{3738E3AA-480B-4CE3-B93A-76ED9282D5AF}">
      <text>
        <r>
          <rPr>
            <sz val="11"/>
            <color indexed="8"/>
            <rFont val="Calibri"/>
            <family val="2"/>
          </rPr>
          <t>Introduzca un número con dos decimales como máximo. Debe ser igual o mayor a la "Cantidad Real Consumida"</t>
        </r>
      </text>
    </comment>
    <comment ref="E83" authorId="1" shapeId="0" xr:uid="{FF4188D1-F5CD-4860-BE68-4255AAB59091}">
      <text>
        <r>
          <rPr>
            <sz val="11"/>
            <color indexed="8"/>
            <rFont val="Calibri"/>
            <family val="2"/>
          </rPr>
          <t>Introduzca un número con dos decimales como máximo</t>
        </r>
      </text>
    </comment>
    <comment ref="F83" authorId="1" shapeId="0" xr:uid="{53185AF6-51E7-4B07-BFF0-748EDA618CB0}">
      <text>
        <r>
          <rPr>
            <sz val="11"/>
            <color indexed="8"/>
            <rFont val="Calibri"/>
            <family val="2"/>
          </rPr>
          <t>Monto calculado automáticamente por el sistema</t>
        </r>
      </text>
    </comment>
    <comment ref="A88" authorId="1" shapeId="0" xr:uid="{20DFDE68-7DAE-434D-8DD5-999A41B72E4A}">
      <text>
        <r>
          <rPr>
            <sz val="11"/>
            <color indexed="8"/>
            <rFont val="Calibri"/>
            <family val="2"/>
          </rPr>
          <t>Introducir un texto con el nombre o referencia de la contratación</t>
        </r>
      </text>
    </comment>
    <comment ref="B88" authorId="1" shapeId="0" xr:uid="{92515F2E-4ADB-4D2A-8CC3-C54E0EBE96FB}">
      <text>
        <r>
          <rPr>
            <sz val="11"/>
            <color indexed="8"/>
            <rFont val="Calibri"/>
            <family val="2"/>
          </rPr>
          <t>Introduzca un texto con la finalidad de la contratación</t>
        </r>
      </text>
    </comment>
    <comment ref="C88" authorId="1" shapeId="0" xr:uid="{17D9B62E-4B72-4BE1-AE01-FCC49688E22D}">
      <text>
        <r>
          <rPr>
            <sz val="11"/>
            <color indexed="8"/>
            <rFont val="Calibri"/>
            <family val="2"/>
          </rPr>
          <t>Seleccionar un valor del listado</t>
        </r>
      </text>
    </comment>
    <comment ref="D88" authorId="1" shapeId="0" xr:uid="{F2F7D81C-8D2C-4017-8C7B-2C9A130BF4B6}">
      <text>
        <r>
          <rPr>
            <sz val="11"/>
            <color indexed="8"/>
            <rFont val="Calibri"/>
            <family val="2"/>
          </rPr>
          <t>Seleccione el tipo de procedimiento</t>
        </r>
      </text>
    </comment>
    <comment ref="E88" authorId="1" shapeId="0" xr:uid="{79A5DCB4-7846-4CCA-9C84-014CFE51F1EA}">
      <text>
        <r>
          <rPr>
            <sz val="11"/>
            <color indexed="8"/>
            <rFont val="Calibri"/>
            <family val="2"/>
          </rPr>
          <t>Seleccione un valor de la lista</t>
        </r>
      </text>
    </comment>
    <comment ref="F88" authorId="1" shapeId="0" xr:uid="{95F13E6C-CABB-49A4-B64C-FD7894E4F579}">
      <text>
        <r>
          <rPr>
            <sz val="11"/>
            <color indexed="8"/>
            <rFont val="Calibri"/>
            <family val="2"/>
          </rPr>
          <t>Introduzca el código SNIP</t>
        </r>
      </text>
    </comment>
    <comment ref="C89" authorId="1" shapeId="0" xr:uid="{AC86597A-4D80-4A48-A616-C515C0A3335D}">
      <text>
        <r>
          <rPr>
            <sz val="11"/>
            <color indexed="8"/>
            <rFont val="Calibri"/>
            <family val="2"/>
          </rPr>
          <t>Introduzca la fecha de inicio del proceso, en formato dd-mm-aaaa</t>
        </r>
      </text>
    </comment>
    <comment ref="F89" authorId="1" shapeId="0" xr:uid="{719B687A-09E0-4A40-A136-774A5D9DEC17}">
      <text>
        <r>
          <rPr>
            <sz val="11"/>
            <color indexed="8"/>
            <rFont val="Calibri"/>
            <family val="2"/>
          </rPr>
          <t>Introduzca el lugar de entrega seleccionando la Región, Provincia, Municipio y Distrito de forma escalonada. Debe completar obligatoriamente hasta el nivel de Municipio.</t>
        </r>
      </text>
    </comment>
    <comment ref="F90" authorId="1" shapeId="0" xr:uid="{9091E5C4-C47A-42DA-B494-C8348C334FDE}">
      <text/>
    </comment>
    <comment ref="C91" authorId="1" shapeId="0" xr:uid="{AF7E6A2D-8A3E-4370-9B2D-23BE35F1C392}">
      <text>
        <r>
          <rPr>
            <sz val="11"/>
            <color indexed="8"/>
            <rFont val="Calibri"/>
            <family val="2"/>
          </rPr>
          <t>Introduzca la fecha prevista de adjudicación, en formato dd-mm-aaaa</t>
        </r>
      </text>
    </comment>
    <comment ref="F91" authorId="1" shapeId="0" xr:uid="{0D84FE6E-DC44-4A8E-94EE-6DDBAF72E54C}">
      <text/>
    </comment>
    <comment ref="F92" authorId="1" shapeId="0" xr:uid="{3A434381-861B-4DEC-A116-0946B10C03B7}">
      <text/>
    </comment>
    <comment ref="A94" authorId="1" shapeId="0" xr:uid="{69A7D01D-DDEB-437E-AB33-CC47B6A351C1}">
      <text>
        <r>
          <rPr>
            <sz val="11"/>
            <color indexed="8"/>
            <rFont val="Calibri"/>
            <family val="2"/>
          </rPr>
          <t>Introduzca un codigo UNSPSC</t>
        </r>
      </text>
    </comment>
    <comment ref="B94" authorId="1" shapeId="0" xr:uid="{E6886BA3-6A5E-4AFA-AA0E-C5D41FFB37B0}">
      <text>
        <r>
          <rPr>
            <sz val="11"/>
            <color indexed="8"/>
            <rFont val="Calibri"/>
            <family val="2"/>
          </rPr>
          <t>Descripción calculada automáticamente a partir de código del artículo</t>
        </r>
      </text>
    </comment>
    <comment ref="C94" authorId="1" shapeId="0" xr:uid="{E8F41101-6D03-40D7-89A8-61E12DF793B5}">
      <text>
        <r>
          <rPr>
            <sz val="11"/>
            <color indexed="8"/>
            <rFont val="Calibri"/>
            <family val="2"/>
          </rPr>
          <t>Seleccione un valor de la lista</t>
        </r>
      </text>
    </comment>
    <comment ref="D94" authorId="1" shapeId="0" xr:uid="{A74D8016-9C44-4DC3-80B9-2DCDA12A0322}">
      <text>
        <r>
          <rPr>
            <sz val="11"/>
            <color indexed="8"/>
            <rFont val="Calibri"/>
            <family val="2"/>
          </rPr>
          <t>Introduzca un número con dos decimales como máximo. Debe ser igual o mayor a la "Cantidad Real Consumida"</t>
        </r>
      </text>
    </comment>
    <comment ref="E94" authorId="1" shapeId="0" xr:uid="{EE3E0294-FBB3-4677-B29C-3028DBF0814B}">
      <text>
        <r>
          <rPr>
            <sz val="11"/>
            <color indexed="8"/>
            <rFont val="Calibri"/>
            <family val="2"/>
          </rPr>
          <t>Introduzca un número con dos decimales como máximo</t>
        </r>
      </text>
    </comment>
    <comment ref="F94" authorId="1" shapeId="0" xr:uid="{FFF7EB7D-CE8E-480C-9336-9548C69FD85F}">
      <text>
        <r>
          <rPr>
            <sz val="11"/>
            <color indexed="8"/>
            <rFont val="Calibri"/>
            <family val="2"/>
          </rPr>
          <t>Monto calculado automáticamente por el sistema</t>
        </r>
      </text>
    </comment>
    <comment ref="A104" authorId="1" shapeId="0" xr:uid="{84360FC2-A87E-44A0-A583-4026663F1D41}">
      <text>
        <r>
          <rPr>
            <sz val="11"/>
            <color indexed="8"/>
            <rFont val="Calibri"/>
            <family val="2"/>
          </rPr>
          <t>Introducir un texto con el nombre o referencia de la contratación</t>
        </r>
      </text>
    </comment>
    <comment ref="B104" authorId="1" shapeId="0" xr:uid="{DAA7DE2A-4C2C-41E2-9532-837C1D393D19}">
      <text>
        <r>
          <rPr>
            <sz val="11"/>
            <color indexed="8"/>
            <rFont val="Calibri"/>
            <family val="2"/>
          </rPr>
          <t>Introduzca un texto con la finalidad de la contratación</t>
        </r>
      </text>
    </comment>
    <comment ref="C104" authorId="1" shapeId="0" xr:uid="{0B989C36-09EC-4F9B-BDDD-9229D01FDE61}">
      <text>
        <r>
          <rPr>
            <sz val="11"/>
            <color indexed="8"/>
            <rFont val="Calibri"/>
            <family val="2"/>
          </rPr>
          <t>Seleccionar un valor del listado</t>
        </r>
      </text>
    </comment>
    <comment ref="D104" authorId="1" shapeId="0" xr:uid="{CB34DA86-A619-4A46-B5AC-12A26163E590}">
      <text>
        <r>
          <rPr>
            <sz val="11"/>
            <color indexed="8"/>
            <rFont val="Calibri"/>
            <family val="2"/>
          </rPr>
          <t>Seleccione el tipo de procedimiento</t>
        </r>
      </text>
    </comment>
    <comment ref="E104" authorId="1" shapeId="0" xr:uid="{BBD74843-7E6C-46EA-94D8-BF2DECBD7BAE}">
      <text>
        <r>
          <rPr>
            <sz val="11"/>
            <color indexed="8"/>
            <rFont val="Calibri"/>
            <family val="2"/>
          </rPr>
          <t>Seleccione un valor de la lista</t>
        </r>
      </text>
    </comment>
    <comment ref="F104" authorId="1" shapeId="0" xr:uid="{DCF86D80-C431-47E5-80FD-4058F5644DD7}">
      <text>
        <r>
          <rPr>
            <sz val="11"/>
            <color indexed="8"/>
            <rFont val="Calibri"/>
            <family val="2"/>
          </rPr>
          <t>Introduzca el código SNIP</t>
        </r>
      </text>
    </comment>
    <comment ref="C105" authorId="1" shapeId="0" xr:uid="{8C79D81B-AF2F-42C4-B773-EE1AB5B91185}">
      <text>
        <r>
          <rPr>
            <sz val="11"/>
            <color indexed="8"/>
            <rFont val="Calibri"/>
            <family val="2"/>
          </rPr>
          <t>Introduzca la fecha de inicio del proceso, en formato dd-mm-aaaa</t>
        </r>
      </text>
    </comment>
    <comment ref="F105" authorId="1" shapeId="0" xr:uid="{B62D4078-8CD8-4536-A775-44375EC075F5}">
      <text>
        <r>
          <rPr>
            <sz val="11"/>
            <color indexed="8"/>
            <rFont val="Calibri"/>
            <family val="2"/>
          </rPr>
          <t>Introduzca el lugar de entrega seleccionando la Región, Provincia, Municipio y Distrito de forma escalonada. Debe completar obligatoriamente hasta el nivel de Municipio.</t>
        </r>
      </text>
    </comment>
    <comment ref="F106" authorId="1" shapeId="0" xr:uid="{7C15B016-786F-41A0-B933-E727A25B4C13}">
      <text/>
    </comment>
    <comment ref="C107" authorId="1" shapeId="0" xr:uid="{436AC0F2-BEBB-4DF4-BD9C-C295AB642650}">
      <text>
        <r>
          <rPr>
            <sz val="11"/>
            <color indexed="8"/>
            <rFont val="Calibri"/>
            <family val="2"/>
          </rPr>
          <t>Introduzca la fecha prevista de adjudicación, en formato dd-mm-aaaa</t>
        </r>
      </text>
    </comment>
    <comment ref="F107" authorId="1" shapeId="0" xr:uid="{8074AC66-89F8-4B15-AB78-6517D735C04C}">
      <text/>
    </comment>
    <comment ref="F108" authorId="1" shapeId="0" xr:uid="{E55CFCCC-7AAE-45ED-B42F-13111F19B43E}">
      <text/>
    </comment>
    <comment ref="A110" authorId="1" shapeId="0" xr:uid="{56244955-4C3C-4D1F-8488-B32CEA9BB9D5}">
      <text>
        <r>
          <rPr>
            <sz val="11"/>
            <color indexed="8"/>
            <rFont val="Calibri"/>
            <family val="2"/>
          </rPr>
          <t>Introduzca un codigo UNSPSC</t>
        </r>
      </text>
    </comment>
    <comment ref="B110" authorId="1" shapeId="0" xr:uid="{98EC202C-FDBC-4BB0-831D-4B48DD39709C}">
      <text>
        <r>
          <rPr>
            <sz val="11"/>
            <color indexed="8"/>
            <rFont val="Calibri"/>
            <family val="2"/>
          </rPr>
          <t>Descripción calculada automáticamente a partir de código del artículo</t>
        </r>
      </text>
    </comment>
    <comment ref="C110" authorId="1" shapeId="0" xr:uid="{48D2E805-C134-4D3F-9420-CBE39C45245E}">
      <text>
        <r>
          <rPr>
            <sz val="11"/>
            <color indexed="8"/>
            <rFont val="Calibri"/>
            <family val="2"/>
          </rPr>
          <t>Seleccione un valor de la lista</t>
        </r>
      </text>
    </comment>
    <comment ref="D110" authorId="1" shapeId="0" xr:uid="{912D6137-C995-43D6-B82D-990BB74FD411}">
      <text>
        <r>
          <rPr>
            <sz val="11"/>
            <color indexed="8"/>
            <rFont val="Calibri"/>
            <family val="2"/>
          </rPr>
          <t>Introduzca un número con dos decimales como máximo. Debe ser igual o mayor a la "Cantidad Real Consumida"</t>
        </r>
      </text>
    </comment>
    <comment ref="E110" authorId="1" shapeId="0" xr:uid="{01EB2EAE-83F6-40DA-A488-9E04BA6CFA60}">
      <text>
        <r>
          <rPr>
            <sz val="11"/>
            <color indexed="8"/>
            <rFont val="Calibri"/>
            <family val="2"/>
          </rPr>
          <t>Introduzca un número con dos decimales como máximo</t>
        </r>
      </text>
    </comment>
    <comment ref="F110" authorId="1" shapeId="0" xr:uid="{6E9E98E4-B92C-4C35-8CC5-87D402451619}">
      <text>
        <r>
          <rPr>
            <sz val="11"/>
            <color indexed="8"/>
            <rFont val="Calibri"/>
            <family val="2"/>
          </rPr>
          <t>Monto calculado automáticamente por el sistema</t>
        </r>
      </text>
    </comment>
    <comment ref="A132" authorId="1" shapeId="0" xr:uid="{A6EE17AE-03D1-4862-9C5F-81F5E9834404}">
      <text>
        <r>
          <rPr>
            <sz val="11"/>
            <color indexed="8"/>
            <rFont val="Calibri"/>
            <family val="2"/>
          </rPr>
          <t>Introducir un texto con el nombre o referencia de la contratación</t>
        </r>
      </text>
    </comment>
    <comment ref="B132" authorId="1" shapeId="0" xr:uid="{92EABE92-7517-4066-8AFD-245302034174}">
      <text>
        <r>
          <rPr>
            <sz val="11"/>
            <color indexed="8"/>
            <rFont val="Calibri"/>
            <family val="2"/>
          </rPr>
          <t>Introduzca un texto con la finalidad de la contratación</t>
        </r>
      </text>
    </comment>
    <comment ref="C132" authorId="1" shapeId="0" xr:uid="{5D54132E-DA62-495D-8CAB-2D28BCF4CC4B}">
      <text>
        <r>
          <rPr>
            <sz val="11"/>
            <color indexed="8"/>
            <rFont val="Calibri"/>
            <family val="2"/>
          </rPr>
          <t>Seleccionar un valor del listado</t>
        </r>
      </text>
    </comment>
    <comment ref="D132" authorId="1" shapeId="0" xr:uid="{080EB230-561D-40E5-8BA8-D4E6E290E332}">
      <text>
        <r>
          <rPr>
            <sz val="11"/>
            <color indexed="8"/>
            <rFont val="Calibri"/>
            <family val="2"/>
          </rPr>
          <t>Seleccione el tipo de procedimiento</t>
        </r>
      </text>
    </comment>
    <comment ref="E132" authorId="1" shapeId="0" xr:uid="{1AC2DDD6-A9FF-49B7-B08D-654AE7D6C322}">
      <text>
        <r>
          <rPr>
            <sz val="11"/>
            <color indexed="8"/>
            <rFont val="Calibri"/>
            <family val="2"/>
          </rPr>
          <t>Seleccione un valor de la lista</t>
        </r>
      </text>
    </comment>
    <comment ref="F132" authorId="1" shapeId="0" xr:uid="{A452048E-72AC-4850-BE56-E07F6D79A93D}">
      <text>
        <r>
          <rPr>
            <sz val="11"/>
            <color indexed="8"/>
            <rFont val="Calibri"/>
            <family val="2"/>
          </rPr>
          <t>Introduzca el código SNIP</t>
        </r>
      </text>
    </comment>
    <comment ref="C133" authorId="1" shapeId="0" xr:uid="{74D8462A-CDA4-42DC-BC70-F2BD6541CAB2}">
      <text>
        <r>
          <rPr>
            <sz val="11"/>
            <color indexed="8"/>
            <rFont val="Calibri"/>
            <family val="2"/>
          </rPr>
          <t>Introduzca la fecha de inicio del proceso, en formato dd-mm-aaaa</t>
        </r>
      </text>
    </comment>
    <comment ref="F133" authorId="1" shapeId="0" xr:uid="{29AC2623-C1B3-474A-9EC6-1C1CD4124F1E}">
      <text>
        <r>
          <rPr>
            <sz val="11"/>
            <color indexed="8"/>
            <rFont val="Calibri"/>
            <family val="2"/>
          </rPr>
          <t>Introduzca el lugar de entrega seleccionando la Región, Provincia, Municipio y Distrito de forma escalonada. Debe completar obligatoriamente hasta el nivel de Municipio.</t>
        </r>
      </text>
    </comment>
    <comment ref="F134" authorId="1" shapeId="0" xr:uid="{AD3CA148-973C-4C20-9F49-81F529359F54}">
      <text/>
    </comment>
    <comment ref="C135" authorId="1" shapeId="0" xr:uid="{3AA312B3-6C33-4FF0-BCFF-9FE87D192E6D}">
      <text>
        <r>
          <rPr>
            <sz val="11"/>
            <color indexed="8"/>
            <rFont val="Calibri"/>
            <family val="2"/>
          </rPr>
          <t>Introduzca la fecha prevista de adjudicación, en formato dd-mm-aaaa</t>
        </r>
      </text>
    </comment>
    <comment ref="F135" authorId="1" shapeId="0" xr:uid="{AC90AE43-F198-41F1-AB48-B084F2851F6C}">
      <text/>
    </comment>
    <comment ref="F136" authorId="1" shapeId="0" xr:uid="{7CD5D56F-29CA-4663-84CF-64E2E7BEB414}">
      <text/>
    </comment>
    <comment ref="A138" authorId="1" shapeId="0" xr:uid="{4FBEF9FE-6BBD-47D3-96EF-368E40855463}">
      <text>
        <r>
          <rPr>
            <sz val="11"/>
            <color indexed="8"/>
            <rFont val="Calibri"/>
            <family val="2"/>
          </rPr>
          <t>Introduzca un codigo UNSPSC</t>
        </r>
      </text>
    </comment>
    <comment ref="B138" authorId="1" shapeId="0" xr:uid="{A3B016E0-A567-4CA8-B6C7-74F4B8182C16}">
      <text>
        <r>
          <rPr>
            <sz val="11"/>
            <color indexed="8"/>
            <rFont val="Calibri"/>
            <family val="2"/>
          </rPr>
          <t>Descripción calculada automáticamente a partir de código del artículo</t>
        </r>
      </text>
    </comment>
    <comment ref="C138" authorId="1" shapeId="0" xr:uid="{94BF032C-A360-47D6-A498-DA6875963E0F}">
      <text>
        <r>
          <rPr>
            <sz val="11"/>
            <color indexed="8"/>
            <rFont val="Calibri"/>
            <family val="2"/>
          </rPr>
          <t>Seleccione un valor de la lista</t>
        </r>
      </text>
    </comment>
    <comment ref="D138" authorId="1" shapeId="0" xr:uid="{67BB1C31-FC3D-47C2-8E8C-2BEF47F6A88B}">
      <text>
        <r>
          <rPr>
            <sz val="11"/>
            <color indexed="8"/>
            <rFont val="Calibri"/>
            <family val="2"/>
          </rPr>
          <t>Introduzca un número con dos decimales como máximo. Debe ser igual o mayor a la "Cantidad Real Consumida"</t>
        </r>
      </text>
    </comment>
    <comment ref="E138" authorId="1" shapeId="0" xr:uid="{AFF773A2-0657-49FE-8324-5637661889CD}">
      <text>
        <r>
          <rPr>
            <sz val="11"/>
            <color indexed="8"/>
            <rFont val="Calibri"/>
            <family val="2"/>
          </rPr>
          <t>Introduzca un número con dos decimales como máximo</t>
        </r>
      </text>
    </comment>
    <comment ref="F138" authorId="1" shapeId="0" xr:uid="{82863CF6-5B5E-41C6-A97C-AE685D20263A}">
      <text>
        <r>
          <rPr>
            <sz val="11"/>
            <color indexed="8"/>
            <rFont val="Calibri"/>
            <family val="2"/>
          </rPr>
          <t>Monto calculado automáticamente por el sistema</t>
        </r>
      </text>
    </comment>
    <comment ref="A158" authorId="1" shapeId="0" xr:uid="{86C9AE15-11B0-4AE5-818B-D7A151BB35EA}">
      <text>
        <r>
          <rPr>
            <sz val="11"/>
            <color indexed="8"/>
            <rFont val="Calibri"/>
            <family val="2"/>
          </rPr>
          <t>Introducir un texto con el nombre o referencia de la contratación</t>
        </r>
      </text>
    </comment>
    <comment ref="B158" authorId="1" shapeId="0" xr:uid="{69AA65B6-8B38-486D-B437-1EA10A52A287}">
      <text>
        <r>
          <rPr>
            <sz val="11"/>
            <color indexed="8"/>
            <rFont val="Calibri"/>
            <family val="2"/>
          </rPr>
          <t>Introduzca un texto con la finalidad de la contratación</t>
        </r>
      </text>
    </comment>
    <comment ref="C158" authorId="1" shapeId="0" xr:uid="{3EDEFD90-0567-4567-A578-D296F30951A2}">
      <text>
        <r>
          <rPr>
            <sz val="11"/>
            <color indexed="8"/>
            <rFont val="Calibri"/>
            <family val="2"/>
          </rPr>
          <t>Seleccionar un valor del listado</t>
        </r>
      </text>
    </comment>
    <comment ref="D158" authorId="1" shapeId="0" xr:uid="{772F8DE7-10FB-43DE-8E6D-6CA22DDDDC7D}">
      <text>
        <r>
          <rPr>
            <sz val="11"/>
            <color indexed="8"/>
            <rFont val="Calibri"/>
            <family val="2"/>
          </rPr>
          <t>Seleccione el tipo de procedimiento</t>
        </r>
      </text>
    </comment>
    <comment ref="E158" authorId="1" shapeId="0" xr:uid="{28B5F063-4E58-4D87-B1D6-B90D4B325BC4}">
      <text>
        <r>
          <rPr>
            <sz val="11"/>
            <color indexed="8"/>
            <rFont val="Calibri"/>
            <family val="2"/>
          </rPr>
          <t>Seleccione un valor de la lista</t>
        </r>
      </text>
    </comment>
    <comment ref="F158" authorId="1" shapeId="0" xr:uid="{749EBB94-F589-4C5B-B50F-B80AB0363D12}">
      <text>
        <r>
          <rPr>
            <sz val="11"/>
            <color indexed="8"/>
            <rFont val="Calibri"/>
            <family val="2"/>
          </rPr>
          <t>Introduzca el código SNIP</t>
        </r>
      </text>
    </comment>
    <comment ref="C159" authorId="1" shapeId="0" xr:uid="{8348CB22-4D88-4914-9A63-D81FC69F70DF}">
      <text>
        <r>
          <rPr>
            <sz val="11"/>
            <color indexed="8"/>
            <rFont val="Calibri"/>
            <family val="2"/>
          </rPr>
          <t>Introduzca la fecha de inicio del proceso, en formato dd-mm-aaaa</t>
        </r>
      </text>
    </comment>
    <comment ref="F159" authorId="1" shapeId="0" xr:uid="{A40014B5-B1CD-40EA-A97A-AFB016A41F51}">
      <text>
        <r>
          <rPr>
            <sz val="11"/>
            <color indexed="8"/>
            <rFont val="Calibri"/>
            <family val="2"/>
          </rPr>
          <t>Introduzca el lugar de entrega seleccionando la Región, Provincia, Municipio y Distrito de forma escalonada. Debe completar obligatoriamente hasta el nivel de Municipio.</t>
        </r>
      </text>
    </comment>
    <comment ref="F160" authorId="1" shapeId="0" xr:uid="{7CDDE303-488C-47B2-B1D7-4FFD35BC55A7}">
      <text/>
    </comment>
    <comment ref="C161" authorId="1" shapeId="0" xr:uid="{9E21E5AD-6014-45D2-A284-15A321066E75}">
      <text>
        <r>
          <rPr>
            <sz val="11"/>
            <color indexed="8"/>
            <rFont val="Calibri"/>
            <family val="2"/>
          </rPr>
          <t>Introduzca la fecha prevista de adjudicación, en formato dd-mm-aaaa</t>
        </r>
      </text>
    </comment>
    <comment ref="F161" authorId="1" shapeId="0" xr:uid="{E73BD085-2916-4189-9031-5358BB64136D}">
      <text/>
    </comment>
    <comment ref="F162" authorId="1" shapeId="0" xr:uid="{019F0F48-3F1C-4516-B39C-35EA9C9A424B}">
      <text/>
    </comment>
    <comment ref="A164" authorId="1" shapeId="0" xr:uid="{E56B62D6-EFDD-430B-8F7E-B0887575AA79}">
      <text>
        <r>
          <rPr>
            <sz val="11"/>
            <color indexed="8"/>
            <rFont val="Calibri"/>
            <family val="2"/>
          </rPr>
          <t>Introduzca un codigo UNSPSC</t>
        </r>
      </text>
    </comment>
    <comment ref="B164" authorId="1" shapeId="0" xr:uid="{E0F6E9DC-F3E9-4EFD-B6A0-8B345427BE15}">
      <text>
        <r>
          <rPr>
            <sz val="11"/>
            <color indexed="8"/>
            <rFont val="Calibri"/>
            <family val="2"/>
          </rPr>
          <t>Descripción calculada automáticamente a partir de código del artículo</t>
        </r>
      </text>
    </comment>
    <comment ref="C164" authorId="1" shapeId="0" xr:uid="{0A2A7CE7-89D3-45F7-B94E-9F7218879248}">
      <text>
        <r>
          <rPr>
            <sz val="11"/>
            <color indexed="8"/>
            <rFont val="Calibri"/>
            <family val="2"/>
          </rPr>
          <t>Seleccione un valor de la lista</t>
        </r>
      </text>
    </comment>
    <comment ref="D164" authorId="1" shapeId="0" xr:uid="{5E277790-4534-4A45-BA9F-4154FC7670D9}">
      <text>
        <r>
          <rPr>
            <sz val="11"/>
            <color indexed="8"/>
            <rFont val="Calibri"/>
            <family val="2"/>
          </rPr>
          <t>Introduzca un número con dos decimales como máximo. Debe ser igual o mayor a la "Cantidad Real Consumida"</t>
        </r>
      </text>
    </comment>
    <comment ref="E164" authorId="1" shapeId="0" xr:uid="{18192B8F-A18D-45F4-96F8-5924F7711F6A}">
      <text>
        <r>
          <rPr>
            <sz val="11"/>
            <color indexed="8"/>
            <rFont val="Calibri"/>
            <family val="2"/>
          </rPr>
          <t>Introduzca un número con dos decimales como máximo</t>
        </r>
      </text>
    </comment>
    <comment ref="F164" authorId="1" shapeId="0" xr:uid="{F3C4722A-525C-4650-A7CA-E1362A553067}">
      <text>
        <r>
          <rPr>
            <sz val="11"/>
            <color indexed="8"/>
            <rFont val="Calibri"/>
            <family val="2"/>
          </rPr>
          <t>Monto calculado automáticamente por el sistema</t>
        </r>
      </text>
    </comment>
    <comment ref="A169" authorId="1" shapeId="0" xr:uid="{318EA8A3-B17E-44EC-8992-442E42F74EC7}">
      <text>
        <r>
          <rPr>
            <sz val="11"/>
            <color indexed="8"/>
            <rFont val="Calibri"/>
            <family val="2"/>
          </rPr>
          <t>Introducir un texto con el nombre o referencia de la contratación</t>
        </r>
      </text>
    </comment>
    <comment ref="B169" authorId="1" shapeId="0" xr:uid="{0E3964BC-943C-4BAF-9A50-8E03E4D8ADA2}">
      <text>
        <r>
          <rPr>
            <sz val="11"/>
            <color indexed="8"/>
            <rFont val="Calibri"/>
            <family val="2"/>
          </rPr>
          <t>Introduzca un texto con la finalidad de la contratación</t>
        </r>
      </text>
    </comment>
    <comment ref="C169" authorId="1" shapeId="0" xr:uid="{5F9E259F-621B-4CD6-BC5F-6F647BC491B8}">
      <text>
        <r>
          <rPr>
            <sz val="11"/>
            <color indexed="8"/>
            <rFont val="Calibri"/>
            <family val="2"/>
          </rPr>
          <t>Seleccionar un valor del listado</t>
        </r>
      </text>
    </comment>
    <comment ref="D169" authorId="1" shapeId="0" xr:uid="{5706AB18-0A2B-42BA-AE65-F12A44B42AC3}">
      <text>
        <r>
          <rPr>
            <sz val="11"/>
            <color indexed="8"/>
            <rFont val="Calibri"/>
            <family val="2"/>
          </rPr>
          <t>Seleccione el tipo de procedimiento</t>
        </r>
      </text>
    </comment>
    <comment ref="E169" authorId="1" shapeId="0" xr:uid="{2F49642E-9933-404D-A727-7166A019F51B}">
      <text>
        <r>
          <rPr>
            <sz val="11"/>
            <color indexed="8"/>
            <rFont val="Calibri"/>
            <family val="2"/>
          </rPr>
          <t>Seleccione un valor de la lista</t>
        </r>
      </text>
    </comment>
    <comment ref="F169" authorId="1" shapeId="0" xr:uid="{78157BCF-B775-4277-A70F-9C22EB3986DE}">
      <text>
        <r>
          <rPr>
            <sz val="11"/>
            <color indexed="8"/>
            <rFont val="Calibri"/>
            <family val="2"/>
          </rPr>
          <t>Introduzca el código SNIP</t>
        </r>
      </text>
    </comment>
    <comment ref="C170" authorId="1" shapeId="0" xr:uid="{CD06CE78-0FB7-4FB9-8436-4092B355D331}">
      <text>
        <r>
          <rPr>
            <sz val="11"/>
            <color indexed="8"/>
            <rFont val="Calibri"/>
            <family val="2"/>
          </rPr>
          <t>Introduzca la fecha de inicio del proceso, en formato dd-mm-aaaa</t>
        </r>
      </text>
    </comment>
    <comment ref="F170" authorId="1" shapeId="0" xr:uid="{5E05B5DD-D112-4EF9-AA45-2B49CE794303}">
      <text>
        <r>
          <rPr>
            <sz val="11"/>
            <color indexed="8"/>
            <rFont val="Calibri"/>
            <family val="2"/>
          </rPr>
          <t>Introduzca el lugar de entrega seleccionando la Región, Provincia, Municipio y Distrito de forma escalonada. Debe completar obligatoriamente hasta el nivel de Municipio.</t>
        </r>
      </text>
    </comment>
    <comment ref="F171" authorId="1" shapeId="0" xr:uid="{DE137E7D-760E-45C9-930B-8988183E144A}">
      <text/>
    </comment>
    <comment ref="C172" authorId="1" shapeId="0" xr:uid="{E9E5F631-43AE-472F-99C5-9D846E019E13}">
      <text>
        <r>
          <rPr>
            <sz val="11"/>
            <color indexed="8"/>
            <rFont val="Calibri"/>
            <family val="2"/>
          </rPr>
          <t>Introduzca la fecha prevista de adjudicación, en formato dd-mm-aaaa</t>
        </r>
      </text>
    </comment>
    <comment ref="F172" authorId="1" shapeId="0" xr:uid="{985EC7DD-9A5D-45F8-A231-E1463EF46EE0}">
      <text/>
    </comment>
    <comment ref="F173" authorId="1" shapeId="0" xr:uid="{D5229516-6622-412D-95C5-E1F9BDD9AC01}">
      <text/>
    </comment>
    <comment ref="A175" authorId="1" shapeId="0" xr:uid="{821293CF-BD61-44C1-8E8F-12D6503F66D2}">
      <text>
        <r>
          <rPr>
            <sz val="11"/>
            <color indexed="8"/>
            <rFont val="Calibri"/>
            <family val="2"/>
          </rPr>
          <t>Introduzca un codigo UNSPSC</t>
        </r>
      </text>
    </comment>
    <comment ref="B175" authorId="1" shapeId="0" xr:uid="{D2271CBA-F0CC-4C93-AA72-106025549A1B}">
      <text>
        <r>
          <rPr>
            <sz val="11"/>
            <color indexed="8"/>
            <rFont val="Calibri"/>
            <family val="2"/>
          </rPr>
          <t>Descripción calculada automáticamente a partir de código del artículo</t>
        </r>
      </text>
    </comment>
    <comment ref="C175" authorId="1" shapeId="0" xr:uid="{77244CEE-E3FF-48B0-9C2B-A59A60CB9598}">
      <text>
        <r>
          <rPr>
            <sz val="11"/>
            <color indexed="8"/>
            <rFont val="Calibri"/>
            <family val="2"/>
          </rPr>
          <t>Seleccione un valor de la lista</t>
        </r>
      </text>
    </comment>
    <comment ref="D175" authorId="1" shapeId="0" xr:uid="{8D7A7AE4-657D-40A4-A75F-B4DC636CC8C4}">
      <text>
        <r>
          <rPr>
            <sz val="11"/>
            <color indexed="8"/>
            <rFont val="Calibri"/>
            <family val="2"/>
          </rPr>
          <t>Introduzca un número con dos decimales como máximo. Debe ser igual o mayor a la "Cantidad Real Consumida"</t>
        </r>
      </text>
    </comment>
    <comment ref="E175" authorId="1" shapeId="0" xr:uid="{1691F5F8-BB59-4281-BC0D-4DC3064C6951}">
      <text>
        <r>
          <rPr>
            <sz val="11"/>
            <color indexed="8"/>
            <rFont val="Calibri"/>
            <family val="2"/>
          </rPr>
          <t>Introduzca un número con dos decimales como máximo</t>
        </r>
      </text>
    </comment>
    <comment ref="F175" authorId="1" shapeId="0" xr:uid="{9EED2F02-358D-4B37-9242-3A0915D969E5}">
      <text>
        <r>
          <rPr>
            <sz val="11"/>
            <color indexed="8"/>
            <rFont val="Calibri"/>
            <family val="2"/>
          </rPr>
          <t>Monto calculado automáticamente por el sistema</t>
        </r>
      </text>
    </comment>
    <comment ref="A182" authorId="1" shapeId="0" xr:uid="{D872F168-D0C7-4E53-A05A-C8EDFC4F11CD}">
      <text>
        <r>
          <rPr>
            <sz val="11"/>
            <color indexed="8"/>
            <rFont val="Calibri"/>
            <family val="2"/>
          </rPr>
          <t>Introducir un texto con el nombre o referencia de la contratación</t>
        </r>
      </text>
    </comment>
    <comment ref="B182" authorId="1" shapeId="0" xr:uid="{E7361BD8-5CA9-4BE6-9F53-904B72B9E73F}">
      <text>
        <r>
          <rPr>
            <sz val="11"/>
            <color indexed="8"/>
            <rFont val="Calibri"/>
            <family val="2"/>
          </rPr>
          <t>Introduzca un texto con la finalidad de la contratación</t>
        </r>
      </text>
    </comment>
    <comment ref="C182" authorId="1" shapeId="0" xr:uid="{E0788D5F-E882-4B05-8FD1-11E8F1318E23}">
      <text>
        <r>
          <rPr>
            <sz val="11"/>
            <color indexed="8"/>
            <rFont val="Calibri"/>
            <family val="2"/>
          </rPr>
          <t>Seleccionar un valor del listado</t>
        </r>
      </text>
    </comment>
    <comment ref="D182" authorId="1" shapeId="0" xr:uid="{23C9C892-E0BA-467C-8A66-0AC0C8F4FFCF}">
      <text>
        <r>
          <rPr>
            <sz val="11"/>
            <color indexed="8"/>
            <rFont val="Calibri"/>
            <family val="2"/>
          </rPr>
          <t>Seleccione el tipo de procedimiento</t>
        </r>
      </text>
    </comment>
    <comment ref="E182" authorId="1" shapeId="0" xr:uid="{C9EFC7D6-DA49-4405-B7B0-450646253510}">
      <text>
        <r>
          <rPr>
            <sz val="11"/>
            <color indexed="8"/>
            <rFont val="Calibri"/>
            <family val="2"/>
          </rPr>
          <t>Seleccione un valor de la lista</t>
        </r>
      </text>
    </comment>
    <comment ref="F182" authorId="1" shapeId="0" xr:uid="{37B62F7B-2FE3-409F-9654-7CC783ADA1B1}">
      <text>
        <r>
          <rPr>
            <sz val="11"/>
            <color indexed="8"/>
            <rFont val="Calibri"/>
            <family val="2"/>
          </rPr>
          <t>Introduzca el código SNIP</t>
        </r>
      </text>
    </comment>
    <comment ref="C183" authorId="1" shapeId="0" xr:uid="{8695C799-0621-4857-9E56-48D17A1113DF}">
      <text>
        <r>
          <rPr>
            <sz val="11"/>
            <color indexed="8"/>
            <rFont val="Calibri"/>
            <family val="2"/>
          </rPr>
          <t>Introduzca la fecha de inicio del proceso, en formato dd-mm-aaaa</t>
        </r>
      </text>
    </comment>
    <comment ref="F183" authorId="1" shapeId="0" xr:uid="{E4F7BEDB-1872-436C-8C6F-FE8DD8CE6046}">
      <text>
        <r>
          <rPr>
            <sz val="11"/>
            <color indexed="8"/>
            <rFont val="Calibri"/>
            <family val="2"/>
          </rPr>
          <t>Introduzca el lugar de entrega seleccionando la Región, Provincia, Municipio y Distrito de forma escalonada. Debe completar obligatoriamente hasta el nivel de Municipio.</t>
        </r>
      </text>
    </comment>
    <comment ref="F184" authorId="1" shapeId="0" xr:uid="{0CA82F6A-A59D-4BC6-A696-A47677CBFE07}">
      <text/>
    </comment>
    <comment ref="C185" authorId="1" shapeId="0" xr:uid="{513AB703-11A3-45D1-9813-218F174EEE17}">
      <text>
        <r>
          <rPr>
            <sz val="11"/>
            <color indexed="8"/>
            <rFont val="Calibri"/>
            <family val="2"/>
          </rPr>
          <t>Introduzca la fecha prevista de adjudicación, en formato dd-mm-aaaa</t>
        </r>
      </text>
    </comment>
    <comment ref="F185" authorId="1" shapeId="0" xr:uid="{42FCCE49-EE59-4B44-BD65-D59D02530CD7}">
      <text/>
    </comment>
    <comment ref="F186" authorId="1" shapeId="0" xr:uid="{A0FC2E93-21EA-4B97-93DB-B9F61400AC51}">
      <text/>
    </comment>
    <comment ref="A188" authorId="1" shapeId="0" xr:uid="{8FC3766B-1446-497E-913C-6D04F18223DF}">
      <text>
        <r>
          <rPr>
            <sz val="11"/>
            <color indexed="8"/>
            <rFont val="Calibri"/>
            <family val="2"/>
          </rPr>
          <t>Introduzca un codigo UNSPSC</t>
        </r>
      </text>
    </comment>
    <comment ref="B188" authorId="1" shapeId="0" xr:uid="{93714D70-00A2-4B46-A7E9-31281F30F263}">
      <text>
        <r>
          <rPr>
            <sz val="11"/>
            <color indexed="8"/>
            <rFont val="Calibri"/>
            <family val="2"/>
          </rPr>
          <t>Descripción calculada automáticamente a partir de código del artículo</t>
        </r>
      </text>
    </comment>
    <comment ref="C188" authorId="1" shapeId="0" xr:uid="{D1AF2D96-24F7-4490-ACBF-B20C44A34445}">
      <text>
        <r>
          <rPr>
            <sz val="11"/>
            <color indexed="8"/>
            <rFont val="Calibri"/>
            <family val="2"/>
          </rPr>
          <t>Seleccione un valor de la lista</t>
        </r>
      </text>
    </comment>
    <comment ref="D188" authorId="1" shapeId="0" xr:uid="{C7B3367A-375B-4970-BAEB-5F5F9DD32B11}">
      <text>
        <r>
          <rPr>
            <sz val="11"/>
            <color indexed="8"/>
            <rFont val="Calibri"/>
            <family val="2"/>
          </rPr>
          <t>Introduzca un número con dos decimales como máximo. Debe ser igual o mayor a la "Cantidad Real Consumida"</t>
        </r>
      </text>
    </comment>
    <comment ref="E188" authorId="1" shapeId="0" xr:uid="{5506CD94-0249-4AD2-8C6D-806B810A0B37}">
      <text>
        <r>
          <rPr>
            <sz val="11"/>
            <color indexed="8"/>
            <rFont val="Calibri"/>
            <family val="2"/>
          </rPr>
          <t>Introduzca un número con dos decimales como máximo</t>
        </r>
      </text>
    </comment>
    <comment ref="F188" authorId="1" shapeId="0" xr:uid="{4D36D036-51A4-4280-BFC2-9128FE4A2AA5}">
      <text>
        <r>
          <rPr>
            <sz val="11"/>
            <color indexed="8"/>
            <rFont val="Calibri"/>
            <family val="2"/>
          </rPr>
          <t>Monto calculado automáticamente por el sistema</t>
        </r>
      </text>
    </comment>
    <comment ref="A193" authorId="1" shapeId="0" xr:uid="{B24219F8-6D63-439C-8632-EEE4FB4A2101}">
      <text>
        <r>
          <rPr>
            <sz val="11"/>
            <color indexed="8"/>
            <rFont val="Calibri"/>
            <family val="2"/>
          </rPr>
          <t>Introducir un texto con el nombre o referencia de la contratación</t>
        </r>
      </text>
    </comment>
    <comment ref="B193" authorId="1" shapeId="0" xr:uid="{10A3919C-F6C9-4F28-95F6-E486337437F0}">
      <text>
        <r>
          <rPr>
            <sz val="11"/>
            <color indexed="8"/>
            <rFont val="Calibri"/>
            <family val="2"/>
          </rPr>
          <t>Introduzca un texto con la finalidad de la contratación</t>
        </r>
      </text>
    </comment>
    <comment ref="C193" authorId="1" shapeId="0" xr:uid="{AF5B5A72-0F92-418C-AFF7-F9424B5EE747}">
      <text>
        <r>
          <rPr>
            <sz val="11"/>
            <color indexed="8"/>
            <rFont val="Calibri"/>
            <family val="2"/>
          </rPr>
          <t>Seleccionar un valor del listado</t>
        </r>
      </text>
    </comment>
    <comment ref="D193" authorId="1" shapeId="0" xr:uid="{AA319618-05DF-488E-89B2-50AEBD47EDF9}">
      <text>
        <r>
          <rPr>
            <sz val="11"/>
            <color indexed="8"/>
            <rFont val="Calibri"/>
            <family val="2"/>
          </rPr>
          <t>Seleccione el tipo de procedimiento</t>
        </r>
      </text>
    </comment>
    <comment ref="E193" authorId="1" shapeId="0" xr:uid="{A17A0885-E66C-4DC2-9267-4CCEA3412AD1}">
      <text>
        <r>
          <rPr>
            <sz val="11"/>
            <color indexed="8"/>
            <rFont val="Calibri"/>
            <family val="2"/>
          </rPr>
          <t>Seleccione un valor de la lista</t>
        </r>
      </text>
    </comment>
    <comment ref="F193" authorId="1" shapeId="0" xr:uid="{3F2CC479-9434-42E8-B900-86BFA5A20CAF}">
      <text>
        <r>
          <rPr>
            <sz val="11"/>
            <color indexed="8"/>
            <rFont val="Calibri"/>
            <family val="2"/>
          </rPr>
          <t>Introduzca el código SNIP</t>
        </r>
      </text>
    </comment>
    <comment ref="C194" authorId="1" shapeId="0" xr:uid="{AAB59EA6-911D-481F-ABA7-E07F2E3D2B2C}">
      <text>
        <r>
          <rPr>
            <sz val="11"/>
            <color indexed="8"/>
            <rFont val="Calibri"/>
            <family val="2"/>
          </rPr>
          <t>Introduzca la fecha de inicio del proceso, en formato dd-mm-aaaa</t>
        </r>
      </text>
    </comment>
    <comment ref="F194" authorId="1" shapeId="0" xr:uid="{A7E784C3-79A4-4398-A9E5-2ACB18585CD4}">
      <text>
        <r>
          <rPr>
            <sz val="11"/>
            <color indexed="8"/>
            <rFont val="Calibri"/>
            <family val="2"/>
          </rPr>
          <t>Introduzca el lugar de entrega seleccionando la Región, Provincia, Municipio y Distrito de forma escalonada. Debe completar obligatoriamente hasta el nivel de Municipio.</t>
        </r>
      </text>
    </comment>
    <comment ref="F195" authorId="1" shapeId="0" xr:uid="{FACD771D-3EB9-41E7-87E5-22725A720FDA}">
      <text/>
    </comment>
    <comment ref="C196" authorId="1" shapeId="0" xr:uid="{497F4CDC-01F5-4A8E-9756-B336FAFD2575}">
      <text>
        <r>
          <rPr>
            <sz val="11"/>
            <color indexed="8"/>
            <rFont val="Calibri"/>
            <family val="2"/>
          </rPr>
          <t>Introduzca la fecha prevista de adjudicación, en formato dd-mm-aaaa</t>
        </r>
      </text>
    </comment>
    <comment ref="F196" authorId="1" shapeId="0" xr:uid="{F3533A0B-2E16-4017-82B0-32F76BAD2F4C}">
      <text/>
    </comment>
    <comment ref="F197" authorId="1" shapeId="0" xr:uid="{707CE1A2-7728-49DB-86EB-C69CAE302ACA}">
      <text/>
    </comment>
    <comment ref="A199" authorId="1" shapeId="0" xr:uid="{8DC78B8A-4C56-4CBB-9F36-E05088791545}">
      <text>
        <r>
          <rPr>
            <sz val="11"/>
            <color indexed="8"/>
            <rFont val="Calibri"/>
            <family val="2"/>
          </rPr>
          <t>Introduzca un codigo UNSPSC</t>
        </r>
      </text>
    </comment>
    <comment ref="B199" authorId="1" shapeId="0" xr:uid="{AE532219-CE44-463F-A62A-4B68E78C4F4A}">
      <text>
        <r>
          <rPr>
            <sz val="11"/>
            <color indexed="8"/>
            <rFont val="Calibri"/>
            <family val="2"/>
          </rPr>
          <t>Descripción calculada automáticamente a partir de código del artículo</t>
        </r>
      </text>
    </comment>
    <comment ref="C199" authorId="1" shapeId="0" xr:uid="{DBB9B532-8F10-4D25-AFEF-D1A9A23F8E96}">
      <text>
        <r>
          <rPr>
            <sz val="11"/>
            <color indexed="8"/>
            <rFont val="Calibri"/>
            <family val="2"/>
          </rPr>
          <t>Seleccione un valor de la lista</t>
        </r>
      </text>
    </comment>
    <comment ref="D199" authorId="1" shapeId="0" xr:uid="{A3F4F5E4-9EB9-4D9B-B1F6-2AC3A18785FC}">
      <text>
        <r>
          <rPr>
            <sz val="11"/>
            <color indexed="8"/>
            <rFont val="Calibri"/>
            <family val="2"/>
          </rPr>
          <t>Introduzca un número con dos decimales como máximo. Debe ser igual o mayor a la "Cantidad Real Consumida"</t>
        </r>
      </text>
    </comment>
    <comment ref="E199" authorId="1" shapeId="0" xr:uid="{0DCA1E55-7584-49FA-9377-D58732A2A443}">
      <text>
        <r>
          <rPr>
            <sz val="11"/>
            <color indexed="8"/>
            <rFont val="Calibri"/>
            <family val="2"/>
          </rPr>
          <t>Introduzca un número con dos decimales como máximo</t>
        </r>
      </text>
    </comment>
    <comment ref="F199" authorId="1" shapeId="0" xr:uid="{013F593B-50E1-497D-8FD9-A759A2029BD5}">
      <text>
        <r>
          <rPr>
            <sz val="11"/>
            <color indexed="8"/>
            <rFont val="Calibri"/>
            <family val="2"/>
          </rPr>
          <t>Monto calculado automáticamente por el sistema</t>
        </r>
      </text>
    </comment>
    <comment ref="A204" authorId="1" shapeId="0" xr:uid="{21B7A237-1FC3-4684-A8E5-5B6FD527C5BA}">
      <text>
        <r>
          <rPr>
            <sz val="11"/>
            <color indexed="8"/>
            <rFont val="Calibri"/>
            <family val="2"/>
          </rPr>
          <t>Introducir un texto con el nombre o referencia de la contratación</t>
        </r>
      </text>
    </comment>
    <comment ref="B204" authorId="1" shapeId="0" xr:uid="{56D6835C-6214-4B2B-85F8-A3096812B580}">
      <text>
        <r>
          <rPr>
            <sz val="11"/>
            <color indexed="8"/>
            <rFont val="Calibri"/>
            <family val="2"/>
          </rPr>
          <t>Introduzca un texto con la finalidad de la contratación</t>
        </r>
      </text>
    </comment>
    <comment ref="C204" authorId="1" shapeId="0" xr:uid="{5C1DC282-DF50-40A3-9795-F94C0A0E975A}">
      <text>
        <r>
          <rPr>
            <sz val="11"/>
            <color indexed="8"/>
            <rFont val="Calibri"/>
            <family val="2"/>
          </rPr>
          <t>Seleccionar un valor del listado</t>
        </r>
      </text>
    </comment>
    <comment ref="D204" authorId="1" shapeId="0" xr:uid="{26E199AE-A105-43A7-A046-1EDCCB7563F7}">
      <text>
        <r>
          <rPr>
            <sz val="11"/>
            <color indexed="8"/>
            <rFont val="Calibri"/>
            <family val="2"/>
          </rPr>
          <t>Seleccione el tipo de procedimiento</t>
        </r>
      </text>
    </comment>
    <comment ref="E204" authorId="1" shapeId="0" xr:uid="{CFF7D897-4854-4B5A-9AB5-4A3D5EF27368}">
      <text>
        <r>
          <rPr>
            <sz val="11"/>
            <color indexed="8"/>
            <rFont val="Calibri"/>
            <family val="2"/>
          </rPr>
          <t>Seleccione un valor de la lista</t>
        </r>
      </text>
    </comment>
    <comment ref="F204" authorId="1" shapeId="0" xr:uid="{E25B87D2-9486-412D-AD81-E7559EA5CC1F}">
      <text>
        <r>
          <rPr>
            <sz val="11"/>
            <color indexed="8"/>
            <rFont val="Calibri"/>
            <family val="2"/>
          </rPr>
          <t>Introduzca el código SNIP</t>
        </r>
      </text>
    </comment>
    <comment ref="C205" authorId="1" shapeId="0" xr:uid="{59576CA8-9A69-4E57-9336-6965A4910212}">
      <text>
        <r>
          <rPr>
            <sz val="11"/>
            <color indexed="8"/>
            <rFont val="Calibri"/>
            <family val="2"/>
          </rPr>
          <t>Introduzca la fecha de inicio del proceso, en formato dd-mm-aaaa</t>
        </r>
      </text>
    </comment>
    <comment ref="F205" authorId="1" shapeId="0" xr:uid="{C37274B2-1A84-47E8-A51E-02998F474808}">
      <text>
        <r>
          <rPr>
            <sz val="11"/>
            <color indexed="8"/>
            <rFont val="Calibri"/>
            <family val="2"/>
          </rPr>
          <t>Introduzca el lugar de entrega seleccionando la Región, Provincia, Municipio y Distrito de forma escalonada. Debe completar obligatoriamente hasta el nivel de Municipio.</t>
        </r>
      </text>
    </comment>
    <comment ref="F206" authorId="1" shapeId="0" xr:uid="{C27C3C8E-6677-443C-BA69-0B8FDB91DD6E}">
      <text/>
    </comment>
    <comment ref="C207" authorId="1" shapeId="0" xr:uid="{ADA303AE-6A26-4B22-9957-283AF80AB613}">
      <text>
        <r>
          <rPr>
            <sz val="11"/>
            <color indexed="8"/>
            <rFont val="Calibri"/>
            <family val="2"/>
          </rPr>
          <t>Introduzca la fecha prevista de adjudicación, en formato dd-mm-aaaa</t>
        </r>
      </text>
    </comment>
    <comment ref="F207" authorId="1" shapeId="0" xr:uid="{F3BB504D-4D23-4D63-ACE9-2804580F5555}">
      <text/>
    </comment>
    <comment ref="F208" authorId="1" shapeId="0" xr:uid="{17016CF0-CA50-4F5A-9280-33EC903990FE}">
      <text/>
    </comment>
    <comment ref="A210" authorId="1" shapeId="0" xr:uid="{03E034B8-E165-465C-91DD-B692EF897D45}">
      <text>
        <r>
          <rPr>
            <sz val="11"/>
            <color indexed="8"/>
            <rFont val="Calibri"/>
            <family val="2"/>
          </rPr>
          <t>Introduzca un codigo UNSPSC</t>
        </r>
      </text>
    </comment>
    <comment ref="B210" authorId="1" shapeId="0" xr:uid="{73CB4B30-3FA7-41AE-AA00-B2E562349726}">
      <text>
        <r>
          <rPr>
            <sz val="11"/>
            <color indexed="8"/>
            <rFont val="Calibri"/>
            <family val="2"/>
          </rPr>
          <t>Descripción calculada automáticamente a partir de código del artículo</t>
        </r>
      </text>
    </comment>
    <comment ref="C210" authorId="1" shapeId="0" xr:uid="{6A5132D2-C5D0-49F4-8F92-4F32F5C59452}">
      <text>
        <r>
          <rPr>
            <sz val="11"/>
            <color indexed="8"/>
            <rFont val="Calibri"/>
            <family val="2"/>
          </rPr>
          <t>Seleccione un valor de la lista</t>
        </r>
      </text>
    </comment>
    <comment ref="D210" authorId="1" shapeId="0" xr:uid="{F0E177E4-D845-45AB-9AE6-741B8372E51E}">
      <text>
        <r>
          <rPr>
            <sz val="11"/>
            <color indexed="8"/>
            <rFont val="Calibri"/>
            <family val="2"/>
          </rPr>
          <t>Introduzca un número con dos decimales como máximo. Debe ser igual o mayor a la "Cantidad Real Consumida"</t>
        </r>
      </text>
    </comment>
    <comment ref="E210" authorId="1" shapeId="0" xr:uid="{71C834F6-3F5F-4038-B4BC-C7D3462BED06}">
      <text>
        <r>
          <rPr>
            <sz val="11"/>
            <color indexed="8"/>
            <rFont val="Calibri"/>
            <family val="2"/>
          </rPr>
          <t>Introduzca un número con dos decimales como máximo</t>
        </r>
      </text>
    </comment>
    <comment ref="F210" authorId="1" shapeId="0" xr:uid="{210551B4-4F44-4C1E-AD1E-6EAF62FD10EA}">
      <text>
        <r>
          <rPr>
            <sz val="11"/>
            <color indexed="8"/>
            <rFont val="Calibri"/>
            <family val="2"/>
          </rPr>
          <t>Monto calculado automáticamente por el sistema</t>
        </r>
      </text>
    </comment>
    <comment ref="A224" authorId="1" shapeId="0" xr:uid="{E41F92E1-55C0-4A70-9E9E-E6E5ECFEBCD2}">
      <text>
        <r>
          <rPr>
            <sz val="11"/>
            <color indexed="8"/>
            <rFont val="Calibri"/>
            <family val="2"/>
          </rPr>
          <t>Introducir un texto con el nombre o referencia de la contratación</t>
        </r>
      </text>
    </comment>
    <comment ref="B224" authorId="1" shapeId="0" xr:uid="{E8BAB3B0-AAB2-403B-A286-3973E1F43DCF}">
      <text>
        <r>
          <rPr>
            <sz val="11"/>
            <color indexed="8"/>
            <rFont val="Calibri"/>
            <family val="2"/>
          </rPr>
          <t>Introduzca un texto con la finalidad de la contratación</t>
        </r>
      </text>
    </comment>
    <comment ref="C224" authorId="1" shapeId="0" xr:uid="{F90492B3-73C8-43DF-A8C7-C9C8F795BB83}">
      <text>
        <r>
          <rPr>
            <sz val="11"/>
            <color indexed="8"/>
            <rFont val="Calibri"/>
            <family val="2"/>
          </rPr>
          <t>Seleccionar un valor del listado</t>
        </r>
      </text>
    </comment>
    <comment ref="D224" authorId="1" shapeId="0" xr:uid="{54F052CE-E60C-412C-9897-C26900AC1163}">
      <text>
        <r>
          <rPr>
            <sz val="11"/>
            <color indexed="8"/>
            <rFont val="Calibri"/>
            <family val="2"/>
          </rPr>
          <t>Seleccione el tipo de procedimiento</t>
        </r>
      </text>
    </comment>
    <comment ref="E224" authorId="1" shapeId="0" xr:uid="{6FC5C4B7-278B-45B7-9B5D-2CEF333FB493}">
      <text>
        <r>
          <rPr>
            <sz val="11"/>
            <color indexed="8"/>
            <rFont val="Calibri"/>
            <family val="2"/>
          </rPr>
          <t>Seleccione un valor de la lista</t>
        </r>
      </text>
    </comment>
    <comment ref="F224" authorId="1" shapeId="0" xr:uid="{08A599B7-2D27-45E9-8434-76D5EB280E5C}">
      <text>
        <r>
          <rPr>
            <sz val="11"/>
            <color indexed="8"/>
            <rFont val="Calibri"/>
            <family val="2"/>
          </rPr>
          <t>Introduzca el código SNIP</t>
        </r>
      </text>
    </comment>
    <comment ref="C225" authorId="1" shapeId="0" xr:uid="{CCAC88B7-D20E-40B2-914D-097169827B98}">
      <text>
        <r>
          <rPr>
            <sz val="11"/>
            <color indexed="8"/>
            <rFont val="Calibri"/>
            <family val="2"/>
          </rPr>
          <t>Introduzca la fecha de inicio del proceso, en formato dd-mm-aaaa</t>
        </r>
      </text>
    </comment>
    <comment ref="F225" authorId="1" shapeId="0" xr:uid="{3314318E-1547-49E1-A272-1141FA888CA6}">
      <text>
        <r>
          <rPr>
            <sz val="11"/>
            <color indexed="8"/>
            <rFont val="Calibri"/>
            <family val="2"/>
          </rPr>
          <t>Introduzca el lugar de entrega seleccionando la Región, Provincia, Municipio y Distrito de forma escalonada. Debe completar obligatoriamente hasta el nivel de Municipio.</t>
        </r>
      </text>
    </comment>
    <comment ref="F226" authorId="1" shapeId="0" xr:uid="{1F870660-A8B5-4FAC-89CD-E0D93BBF82DE}">
      <text/>
    </comment>
    <comment ref="C227" authorId="1" shapeId="0" xr:uid="{574D05D4-0576-400C-9E53-09590725B16A}">
      <text>
        <r>
          <rPr>
            <sz val="11"/>
            <color indexed="8"/>
            <rFont val="Calibri"/>
            <family val="2"/>
          </rPr>
          <t>Introduzca la fecha prevista de adjudicación, en formato dd-mm-aaaa</t>
        </r>
      </text>
    </comment>
    <comment ref="F227" authorId="1" shapeId="0" xr:uid="{809001E8-33AB-4116-9C66-48C3E24090C0}">
      <text/>
    </comment>
    <comment ref="F228" authorId="1" shapeId="0" xr:uid="{D5E7CD30-EBE5-43D3-BF10-376622EC9E99}">
      <text/>
    </comment>
    <comment ref="A230" authorId="1" shapeId="0" xr:uid="{CBD6E621-A84C-4E53-B992-225CD3BCD632}">
      <text>
        <r>
          <rPr>
            <sz val="11"/>
            <color indexed="8"/>
            <rFont val="Calibri"/>
            <family val="2"/>
          </rPr>
          <t>Introduzca un codigo UNSPSC</t>
        </r>
      </text>
    </comment>
    <comment ref="B230" authorId="1" shapeId="0" xr:uid="{9FC74C92-1ED1-46AA-8A87-0283177E90DD}">
      <text>
        <r>
          <rPr>
            <sz val="11"/>
            <color indexed="8"/>
            <rFont val="Calibri"/>
            <family val="2"/>
          </rPr>
          <t>Descripción calculada automáticamente a partir de código del artículo</t>
        </r>
      </text>
    </comment>
    <comment ref="C230" authorId="1" shapeId="0" xr:uid="{D699835C-0A40-4899-BB72-E58F9E8F65D5}">
      <text>
        <r>
          <rPr>
            <sz val="11"/>
            <color indexed="8"/>
            <rFont val="Calibri"/>
            <family val="2"/>
          </rPr>
          <t>Seleccione un valor de la lista</t>
        </r>
      </text>
    </comment>
    <comment ref="D230" authorId="1" shapeId="0" xr:uid="{27342B92-528B-42FA-BFD5-9886A75E473A}">
      <text>
        <r>
          <rPr>
            <sz val="11"/>
            <color indexed="8"/>
            <rFont val="Calibri"/>
            <family val="2"/>
          </rPr>
          <t>Introduzca un número con dos decimales como máximo. Debe ser igual o mayor a la "Cantidad Real Consumida"</t>
        </r>
      </text>
    </comment>
    <comment ref="E230" authorId="1" shapeId="0" xr:uid="{72330876-C5AF-4F88-B881-662CA371090B}">
      <text>
        <r>
          <rPr>
            <sz val="11"/>
            <color indexed="8"/>
            <rFont val="Calibri"/>
            <family val="2"/>
          </rPr>
          <t>Introduzca un número con dos decimales como máximo</t>
        </r>
      </text>
    </comment>
    <comment ref="F230" authorId="1" shapeId="0" xr:uid="{1FC95BC9-3F6D-4301-B553-14D7DAD5A464}">
      <text>
        <r>
          <rPr>
            <sz val="11"/>
            <color indexed="8"/>
            <rFont val="Calibri"/>
            <family val="2"/>
          </rPr>
          <t>Monto calculado automáticamente por el sistema</t>
        </r>
      </text>
    </comment>
    <comment ref="A242" authorId="1" shapeId="0" xr:uid="{121F4CA0-69B4-4B13-86DA-AF4BAA68D45E}">
      <text>
        <r>
          <rPr>
            <sz val="11"/>
            <color indexed="8"/>
            <rFont val="Calibri"/>
            <family val="2"/>
          </rPr>
          <t>Introducir un texto con el nombre o referencia de la contratación</t>
        </r>
      </text>
    </comment>
    <comment ref="B242" authorId="1" shapeId="0" xr:uid="{6D643C8C-EC34-4D2F-8035-5EEB5D6C6265}">
      <text>
        <r>
          <rPr>
            <sz val="11"/>
            <color indexed="8"/>
            <rFont val="Calibri"/>
            <family val="2"/>
          </rPr>
          <t>Introduzca un texto con la finalidad de la contratación</t>
        </r>
      </text>
    </comment>
    <comment ref="C242" authorId="1" shapeId="0" xr:uid="{884F8459-DF65-4F18-8D61-4BAC54A5656B}">
      <text>
        <r>
          <rPr>
            <sz val="11"/>
            <color indexed="8"/>
            <rFont val="Calibri"/>
            <family val="2"/>
          </rPr>
          <t>Seleccionar un valor del listado</t>
        </r>
      </text>
    </comment>
    <comment ref="D242" authorId="1" shapeId="0" xr:uid="{4EB181F3-F5EB-473C-954D-3E9630862DDA}">
      <text>
        <r>
          <rPr>
            <sz val="11"/>
            <color indexed="8"/>
            <rFont val="Calibri"/>
            <family val="2"/>
          </rPr>
          <t>Seleccione el tipo de procedimiento</t>
        </r>
      </text>
    </comment>
    <comment ref="E242" authorId="1" shapeId="0" xr:uid="{5198F193-CE37-4BD9-BF0B-1AAA13703F67}">
      <text>
        <r>
          <rPr>
            <sz val="11"/>
            <color indexed="8"/>
            <rFont val="Calibri"/>
            <family val="2"/>
          </rPr>
          <t>Seleccione un valor de la lista</t>
        </r>
      </text>
    </comment>
    <comment ref="F242" authorId="1" shapeId="0" xr:uid="{7567802B-F0A5-4CBA-A762-85EEC21B9A6F}">
      <text>
        <r>
          <rPr>
            <sz val="11"/>
            <color indexed="8"/>
            <rFont val="Calibri"/>
            <family val="2"/>
          </rPr>
          <t>Introduzca el código SNIP</t>
        </r>
      </text>
    </comment>
    <comment ref="C243" authorId="1" shapeId="0" xr:uid="{32A1D895-D744-4A99-A90E-7A120BED49FB}">
      <text>
        <r>
          <rPr>
            <sz val="11"/>
            <color indexed="8"/>
            <rFont val="Calibri"/>
            <family val="2"/>
          </rPr>
          <t>Introduzca la fecha de inicio del proceso, en formato dd-mm-aaaa</t>
        </r>
      </text>
    </comment>
    <comment ref="F243" authorId="1" shapeId="0" xr:uid="{3C9B18AD-F8AF-479B-A440-2B81EB39FB4F}">
      <text>
        <r>
          <rPr>
            <sz val="11"/>
            <color indexed="8"/>
            <rFont val="Calibri"/>
            <family val="2"/>
          </rPr>
          <t>Introduzca el lugar de entrega seleccionando la Región, Provincia, Municipio y Distrito de forma escalonada. Debe completar obligatoriamente hasta el nivel de Municipio.</t>
        </r>
      </text>
    </comment>
    <comment ref="F244" authorId="1" shapeId="0" xr:uid="{6DD8E5FD-2BDA-40BB-81D2-3C100E349741}">
      <text/>
    </comment>
    <comment ref="C245" authorId="1" shapeId="0" xr:uid="{57C39AED-A500-4402-AA90-29CFCDB68DA6}">
      <text>
        <r>
          <rPr>
            <sz val="11"/>
            <color indexed="8"/>
            <rFont val="Calibri"/>
            <family val="2"/>
          </rPr>
          <t>Introduzca la fecha prevista de adjudicación, en formato dd-mm-aaaa</t>
        </r>
      </text>
    </comment>
    <comment ref="F245" authorId="1" shapeId="0" xr:uid="{703199D3-CA3D-4614-AED4-E3A6B6A61C91}">
      <text/>
    </comment>
    <comment ref="F246" authorId="1" shapeId="0" xr:uid="{9738E1F3-F20E-45BF-A21A-8C49412DE51B}">
      <text/>
    </comment>
    <comment ref="A248" authorId="1" shapeId="0" xr:uid="{B43B2A80-76F7-429B-8C86-2586445F4C2A}">
      <text>
        <r>
          <rPr>
            <sz val="11"/>
            <color indexed="8"/>
            <rFont val="Calibri"/>
            <family val="2"/>
          </rPr>
          <t>Introduzca un codigo UNSPSC</t>
        </r>
      </text>
    </comment>
    <comment ref="B248" authorId="1" shapeId="0" xr:uid="{EF8F3E9D-9463-4AE2-B232-D9117609B2F5}">
      <text>
        <r>
          <rPr>
            <sz val="11"/>
            <color indexed="8"/>
            <rFont val="Calibri"/>
            <family val="2"/>
          </rPr>
          <t>Descripción calculada automáticamente a partir de código del artículo</t>
        </r>
      </text>
    </comment>
    <comment ref="C248" authorId="1" shapeId="0" xr:uid="{7080AD80-18F1-4B0C-8898-E7F6451719ED}">
      <text>
        <r>
          <rPr>
            <sz val="11"/>
            <color indexed="8"/>
            <rFont val="Calibri"/>
            <family val="2"/>
          </rPr>
          <t>Seleccione un valor de la lista</t>
        </r>
      </text>
    </comment>
    <comment ref="D248" authorId="1" shapeId="0" xr:uid="{34A1B9FD-F8B1-40FB-A9A0-D32A0583E89B}">
      <text>
        <r>
          <rPr>
            <sz val="11"/>
            <color indexed="8"/>
            <rFont val="Calibri"/>
            <family val="2"/>
          </rPr>
          <t>Introduzca un número con dos decimales como máximo. Debe ser igual o mayor a la "Cantidad Real Consumida"</t>
        </r>
      </text>
    </comment>
    <comment ref="E248" authorId="1" shapeId="0" xr:uid="{A699C223-01EC-4406-9506-0327838E4C66}">
      <text>
        <r>
          <rPr>
            <sz val="11"/>
            <color indexed="8"/>
            <rFont val="Calibri"/>
            <family val="2"/>
          </rPr>
          <t>Introduzca un número con dos decimales como máximo</t>
        </r>
      </text>
    </comment>
    <comment ref="F248" authorId="1" shapeId="0" xr:uid="{62896B89-5550-42A0-904B-8BBA0CD3F7CB}">
      <text>
        <r>
          <rPr>
            <sz val="11"/>
            <color indexed="8"/>
            <rFont val="Calibri"/>
            <family val="2"/>
          </rPr>
          <t>Monto calculado automáticamente por el sistema</t>
        </r>
      </text>
    </comment>
    <comment ref="A253" authorId="1" shapeId="0" xr:uid="{877B756B-68A7-4075-9EB1-094B49555456}">
      <text>
        <r>
          <rPr>
            <sz val="11"/>
            <color indexed="8"/>
            <rFont val="Calibri"/>
            <family val="2"/>
          </rPr>
          <t>Introducir un texto con el nombre o referencia de la contratación</t>
        </r>
      </text>
    </comment>
    <comment ref="B253" authorId="1" shapeId="0" xr:uid="{A6B6D3BA-A102-4C23-A714-B705F788393F}">
      <text>
        <r>
          <rPr>
            <sz val="11"/>
            <color indexed="8"/>
            <rFont val="Calibri"/>
            <family val="2"/>
          </rPr>
          <t>Introduzca un texto con la finalidad de la contratación</t>
        </r>
      </text>
    </comment>
    <comment ref="C253" authorId="1" shapeId="0" xr:uid="{0144EF96-322C-4062-B649-18450A5BD288}">
      <text>
        <r>
          <rPr>
            <sz val="11"/>
            <color indexed="8"/>
            <rFont val="Calibri"/>
            <family val="2"/>
          </rPr>
          <t>Seleccionar un valor del listado</t>
        </r>
      </text>
    </comment>
    <comment ref="D253" authorId="1" shapeId="0" xr:uid="{1BAD8075-487A-4CBE-979B-AB887F1285A2}">
      <text>
        <r>
          <rPr>
            <sz val="11"/>
            <color indexed="8"/>
            <rFont val="Calibri"/>
            <family val="2"/>
          </rPr>
          <t>Seleccione el tipo de procedimiento</t>
        </r>
      </text>
    </comment>
    <comment ref="E253" authorId="1" shapeId="0" xr:uid="{D92A38EB-39D7-410C-807D-52278518B9D5}">
      <text>
        <r>
          <rPr>
            <sz val="11"/>
            <color indexed="8"/>
            <rFont val="Calibri"/>
            <family val="2"/>
          </rPr>
          <t>Seleccione un valor de la lista</t>
        </r>
      </text>
    </comment>
    <comment ref="F253" authorId="1" shapeId="0" xr:uid="{5B9FB264-0913-4D95-BD7F-7374C66958B9}">
      <text>
        <r>
          <rPr>
            <sz val="11"/>
            <color indexed="8"/>
            <rFont val="Calibri"/>
            <family val="2"/>
          </rPr>
          <t>Introduzca el código SNIP</t>
        </r>
      </text>
    </comment>
    <comment ref="C254" authorId="1" shapeId="0" xr:uid="{E224BEB0-3178-4B99-B16F-F560E46BB704}">
      <text>
        <r>
          <rPr>
            <sz val="11"/>
            <color indexed="8"/>
            <rFont val="Calibri"/>
            <family val="2"/>
          </rPr>
          <t>Introduzca la fecha de inicio del proceso, en formato dd-mm-aaaa</t>
        </r>
      </text>
    </comment>
    <comment ref="F254" authorId="1" shapeId="0" xr:uid="{11EBB0DE-3488-42D0-AC8A-62A2C6D51586}">
      <text>
        <r>
          <rPr>
            <sz val="11"/>
            <color indexed="8"/>
            <rFont val="Calibri"/>
            <family val="2"/>
          </rPr>
          <t>Introduzca el lugar de entrega seleccionando la Región, Provincia, Municipio y Distrito de forma escalonada. Debe completar obligatoriamente hasta el nivel de Municipio.</t>
        </r>
      </text>
    </comment>
    <comment ref="F255" authorId="1" shapeId="0" xr:uid="{87CF7D93-83A4-48B8-9038-B834E8E213F8}">
      <text/>
    </comment>
    <comment ref="C256" authorId="1" shapeId="0" xr:uid="{A9920CD9-083E-4000-9AFE-A461C32A3909}">
      <text>
        <r>
          <rPr>
            <sz val="11"/>
            <color indexed="8"/>
            <rFont val="Calibri"/>
            <family val="2"/>
          </rPr>
          <t>Introduzca la fecha prevista de adjudicación, en formato dd-mm-aaaa</t>
        </r>
      </text>
    </comment>
    <comment ref="F256" authorId="1" shapeId="0" xr:uid="{1F8E4A3D-6C44-4DE8-83BA-D28A5107E6F9}">
      <text/>
    </comment>
    <comment ref="F257" authorId="1" shapeId="0" xr:uid="{715B1C05-454F-47D5-BDC8-92DDF4E1B83A}">
      <text/>
    </comment>
    <comment ref="A259" authorId="1" shapeId="0" xr:uid="{F4BD08D8-6942-497E-9DD8-EFFC1413A9F7}">
      <text>
        <r>
          <rPr>
            <sz val="11"/>
            <color indexed="8"/>
            <rFont val="Calibri"/>
            <family val="2"/>
          </rPr>
          <t>Introduzca un codigo UNSPSC</t>
        </r>
      </text>
    </comment>
    <comment ref="B259" authorId="1" shapeId="0" xr:uid="{CE5DBC59-DB02-4263-9E2E-EC14C7D825B2}">
      <text>
        <r>
          <rPr>
            <sz val="11"/>
            <color indexed="8"/>
            <rFont val="Calibri"/>
            <family val="2"/>
          </rPr>
          <t>Descripción calculada automáticamente a partir de código del artículo</t>
        </r>
      </text>
    </comment>
    <comment ref="C259" authorId="1" shapeId="0" xr:uid="{D194A05E-41DF-4834-8101-AF92C642FD22}">
      <text>
        <r>
          <rPr>
            <sz val="11"/>
            <color indexed="8"/>
            <rFont val="Calibri"/>
            <family val="2"/>
          </rPr>
          <t>Seleccione un valor de la lista</t>
        </r>
      </text>
    </comment>
    <comment ref="D259" authorId="1" shapeId="0" xr:uid="{0CB52BC3-58DA-4045-9266-1238280DB589}">
      <text>
        <r>
          <rPr>
            <sz val="11"/>
            <color indexed="8"/>
            <rFont val="Calibri"/>
            <family val="2"/>
          </rPr>
          <t>Introduzca un número con dos decimales como máximo. Debe ser igual o mayor a la "Cantidad Real Consumida"</t>
        </r>
      </text>
    </comment>
    <comment ref="E259" authorId="1" shapeId="0" xr:uid="{3CE08E39-C815-458F-93D7-FFAEF31FE191}">
      <text>
        <r>
          <rPr>
            <sz val="11"/>
            <color indexed="8"/>
            <rFont val="Calibri"/>
            <family val="2"/>
          </rPr>
          <t>Introduzca un número con dos decimales como máximo</t>
        </r>
      </text>
    </comment>
    <comment ref="F259" authorId="1" shapeId="0" xr:uid="{B0C8A544-89A6-40FE-9A34-54BD213E37E5}">
      <text>
        <r>
          <rPr>
            <sz val="11"/>
            <color indexed="8"/>
            <rFont val="Calibri"/>
            <family val="2"/>
          </rPr>
          <t>Monto calculado automáticamente por el sistema</t>
        </r>
      </text>
    </comment>
    <comment ref="A295" authorId="1" shapeId="0" xr:uid="{39A7C4EC-CAE5-43CF-A7EB-2E4700DB25E1}">
      <text>
        <r>
          <rPr>
            <sz val="11"/>
            <color indexed="8"/>
            <rFont val="Calibri"/>
            <family val="2"/>
          </rPr>
          <t>Introducir un texto con el nombre o referencia de la contratación</t>
        </r>
      </text>
    </comment>
    <comment ref="B295" authorId="1" shapeId="0" xr:uid="{D93DE1E7-0F7C-4D79-BE80-98DC6F5927FA}">
      <text>
        <r>
          <rPr>
            <sz val="11"/>
            <color indexed="8"/>
            <rFont val="Calibri"/>
            <family val="2"/>
          </rPr>
          <t>Introduzca un texto con la finalidad de la contratación</t>
        </r>
      </text>
    </comment>
    <comment ref="C295" authorId="1" shapeId="0" xr:uid="{6E429578-3913-4948-BAEE-542C46DA9201}">
      <text>
        <r>
          <rPr>
            <sz val="11"/>
            <color indexed="8"/>
            <rFont val="Calibri"/>
            <family val="2"/>
          </rPr>
          <t>Seleccionar un valor del listado</t>
        </r>
      </text>
    </comment>
    <comment ref="D295" authorId="1" shapeId="0" xr:uid="{BC38242E-9899-48D3-BB68-1E720FCECD6E}">
      <text>
        <r>
          <rPr>
            <sz val="11"/>
            <color indexed="8"/>
            <rFont val="Calibri"/>
            <family val="2"/>
          </rPr>
          <t>Seleccione el tipo de procedimiento</t>
        </r>
      </text>
    </comment>
    <comment ref="E295" authorId="1" shapeId="0" xr:uid="{6E59D9D1-97C5-48BD-AEA7-E235B590C854}">
      <text>
        <r>
          <rPr>
            <sz val="11"/>
            <color indexed="8"/>
            <rFont val="Calibri"/>
            <family val="2"/>
          </rPr>
          <t>Seleccione un valor de la lista</t>
        </r>
      </text>
    </comment>
    <comment ref="F295" authorId="1" shapeId="0" xr:uid="{D6809096-E0CB-4549-B1CE-0C20E91F014D}">
      <text>
        <r>
          <rPr>
            <sz val="11"/>
            <color indexed="8"/>
            <rFont val="Calibri"/>
            <family val="2"/>
          </rPr>
          <t>Introduzca el código SNIP</t>
        </r>
      </text>
    </comment>
    <comment ref="C296" authorId="1" shapeId="0" xr:uid="{5645266A-EE78-472C-A6FC-8053943E8092}">
      <text>
        <r>
          <rPr>
            <sz val="11"/>
            <color indexed="8"/>
            <rFont val="Calibri"/>
            <family val="2"/>
          </rPr>
          <t>Introduzca la fecha de inicio del proceso, en formato dd-mm-aaaa</t>
        </r>
      </text>
    </comment>
    <comment ref="F296" authorId="1" shapeId="0" xr:uid="{78120716-6ECA-44B7-9241-454C2DE702AB}">
      <text>
        <r>
          <rPr>
            <sz val="11"/>
            <color indexed="8"/>
            <rFont val="Calibri"/>
            <family val="2"/>
          </rPr>
          <t>Introduzca el lugar de entrega seleccionando la Región, Provincia, Municipio y Distrito de forma escalonada. Debe completar obligatoriamente hasta el nivel de Municipio.</t>
        </r>
      </text>
    </comment>
    <comment ref="F297" authorId="1" shapeId="0" xr:uid="{BFCA45CC-995F-40C8-B057-7617929CFEE6}">
      <text/>
    </comment>
    <comment ref="C298" authorId="1" shapeId="0" xr:uid="{88FBAEE4-B81D-48D1-8636-36D6DCDF059A}">
      <text>
        <r>
          <rPr>
            <sz val="11"/>
            <color indexed="8"/>
            <rFont val="Calibri"/>
            <family val="2"/>
          </rPr>
          <t>Introduzca la fecha prevista de adjudicación, en formato dd-mm-aaaa</t>
        </r>
      </text>
    </comment>
    <comment ref="F298" authorId="1" shapeId="0" xr:uid="{A2A8CCC3-4BDF-4C8B-83B9-50C0109582C5}">
      <text/>
    </comment>
    <comment ref="F299" authorId="1" shapeId="0" xr:uid="{91BDD5B9-1DA4-4B27-9D05-3CC8FECE80F8}">
      <text/>
    </comment>
    <comment ref="A301" authorId="1" shapeId="0" xr:uid="{E88AAFF1-5BF9-4FE9-83C4-CF64568C97B0}">
      <text>
        <r>
          <rPr>
            <sz val="11"/>
            <color indexed="8"/>
            <rFont val="Calibri"/>
            <family val="2"/>
          </rPr>
          <t>Introduzca un codigo UNSPSC</t>
        </r>
      </text>
    </comment>
    <comment ref="B301" authorId="1" shapeId="0" xr:uid="{AD359E72-0975-4230-8659-68DECDDA60A8}">
      <text>
        <r>
          <rPr>
            <sz val="11"/>
            <color indexed="8"/>
            <rFont val="Calibri"/>
            <family val="2"/>
          </rPr>
          <t>Descripción calculada automáticamente a partir de código del artículo</t>
        </r>
      </text>
    </comment>
    <comment ref="C301" authorId="1" shapeId="0" xr:uid="{25A166B3-8DFE-4F0F-A42D-B24A4B8AE78C}">
      <text>
        <r>
          <rPr>
            <sz val="11"/>
            <color indexed="8"/>
            <rFont val="Calibri"/>
            <family val="2"/>
          </rPr>
          <t>Seleccione un valor de la lista</t>
        </r>
      </text>
    </comment>
    <comment ref="D301" authorId="1" shapeId="0" xr:uid="{26F6E03D-8ED4-4E1C-B565-0A9D07DD54C4}">
      <text>
        <r>
          <rPr>
            <sz val="11"/>
            <color indexed="8"/>
            <rFont val="Calibri"/>
            <family val="2"/>
          </rPr>
          <t>Introduzca un número con dos decimales como máximo. Debe ser igual o mayor a la "Cantidad Real Consumida"</t>
        </r>
      </text>
    </comment>
    <comment ref="E301" authorId="1" shapeId="0" xr:uid="{AC3D6D8E-8734-4B7C-941C-89B1DA15586F}">
      <text>
        <r>
          <rPr>
            <sz val="11"/>
            <color indexed="8"/>
            <rFont val="Calibri"/>
            <family val="2"/>
          </rPr>
          <t>Introduzca un número con dos decimales como máximo</t>
        </r>
      </text>
    </comment>
    <comment ref="F301" authorId="1" shapeId="0" xr:uid="{4226E5DB-3912-4440-A869-B379FC63FC58}">
      <text>
        <r>
          <rPr>
            <sz val="11"/>
            <color indexed="8"/>
            <rFont val="Calibri"/>
            <family val="2"/>
          </rPr>
          <t>Monto calculado automáticamente por el sistema</t>
        </r>
      </text>
    </comment>
    <comment ref="A315" authorId="1" shapeId="0" xr:uid="{669C8348-44E0-42FB-AAC7-C849243A1268}">
      <text>
        <r>
          <rPr>
            <sz val="11"/>
            <color indexed="8"/>
            <rFont val="Calibri"/>
            <family val="2"/>
          </rPr>
          <t>Introducir un texto con el nombre o referencia de la contratación</t>
        </r>
      </text>
    </comment>
    <comment ref="B315" authorId="1" shapeId="0" xr:uid="{9F7B0247-05BC-4D03-848E-60F13A179AB4}">
      <text>
        <r>
          <rPr>
            <sz val="11"/>
            <color indexed="8"/>
            <rFont val="Calibri"/>
            <family val="2"/>
          </rPr>
          <t>Introduzca un texto con la finalidad de la contratación</t>
        </r>
      </text>
    </comment>
    <comment ref="C315" authorId="1" shapeId="0" xr:uid="{FAB21D7F-3254-49B8-8EA2-655FF48FCEE1}">
      <text>
        <r>
          <rPr>
            <sz val="11"/>
            <color indexed="8"/>
            <rFont val="Calibri"/>
            <family val="2"/>
          </rPr>
          <t>Seleccionar un valor del listado</t>
        </r>
      </text>
    </comment>
    <comment ref="D315" authorId="1" shapeId="0" xr:uid="{1C128900-15EC-44FA-B68D-9D78BC0138B6}">
      <text>
        <r>
          <rPr>
            <sz val="11"/>
            <color indexed="8"/>
            <rFont val="Calibri"/>
            <family val="2"/>
          </rPr>
          <t>Seleccione el tipo de procedimiento</t>
        </r>
      </text>
    </comment>
    <comment ref="E315" authorId="1" shapeId="0" xr:uid="{D7FBB6DC-2E18-4BBE-9C7E-40788259548E}">
      <text>
        <r>
          <rPr>
            <sz val="11"/>
            <color indexed="8"/>
            <rFont val="Calibri"/>
            <family val="2"/>
          </rPr>
          <t>Seleccione un valor de la lista</t>
        </r>
      </text>
    </comment>
    <comment ref="F315" authorId="1" shapeId="0" xr:uid="{E54555FB-770C-4437-A8D9-0E22F4BC58BA}">
      <text>
        <r>
          <rPr>
            <sz val="11"/>
            <color indexed="8"/>
            <rFont val="Calibri"/>
            <family val="2"/>
          </rPr>
          <t>Introduzca el código SNIP</t>
        </r>
      </text>
    </comment>
    <comment ref="C316" authorId="1" shapeId="0" xr:uid="{88FED576-7E6F-4293-9CA1-54625F367A8D}">
      <text>
        <r>
          <rPr>
            <sz val="11"/>
            <color indexed="8"/>
            <rFont val="Calibri"/>
            <family val="2"/>
          </rPr>
          <t>Introduzca la fecha de inicio del proceso, en formato dd-mm-aaaa</t>
        </r>
      </text>
    </comment>
    <comment ref="F316" authorId="1" shapeId="0" xr:uid="{6F9C4E17-9A88-4759-8296-70CB800EA2CF}">
      <text>
        <r>
          <rPr>
            <sz val="11"/>
            <color indexed="8"/>
            <rFont val="Calibri"/>
            <family val="2"/>
          </rPr>
          <t>Introduzca el lugar de entrega seleccionando la Región, Provincia, Municipio y Distrito de forma escalonada. Debe completar obligatoriamente hasta el nivel de Municipio.</t>
        </r>
      </text>
    </comment>
    <comment ref="F317" authorId="1" shapeId="0" xr:uid="{3AF82E6F-5F03-4E8B-AA3F-55F355A63C52}">
      <text/>
    </comment>
    <comment ref="C318" authorId="1" shapeId="0" xr:uid="{70B49C2B-FF34-4A24-9FA2-EEC8379A91B3}">
      <text>
        <r>
          <rPr>
            <sz val="11"/>
            <color indexed="8"/>
            <rFont val="Calibri"/>
            <family val="2"/>
          </rPr>
          <t>Introduzca la fecha prevista de adjudicación, en formato dd-mm-aaaa</t>
        </r>
      </text>
    </comment>
    <comment ref="F318" authorId="1" shapeId="0" xr:uid="{070D6D60-41E0-4BE0-BD15-6BAECB9301A1}">
      <text/>
    </comment>
    <comment ref="F319" authorId="1" shapeId="0" xr:uid="{06A067CD-1C14-4E68-A654-01D9B5845A8F}">
      <text/>
    </comment>
    <comment ref="A321" authorId="1" shapeId="0" xr:uid="{907ECF7E-B2F0-44DD-A7A4-6578CE177F58}">
      <text>
        <r>
          <rPr>
            <sz val="11"/>
            <color indexed="8"/>
            <rFont val="Calibri"/>
            <family val="2"/>
          </rPr>
          <t>Introduzca un codigo UNSPSC</t>
        </r>
      </text>
    </comment>
    <comment ref="B321" authorId="1" shapeId="0" xr:uid="{80CEBE04-D97B-421F-86FB-3E50D999D1B5}">
      <text>
        <r>
          <rPr>
            <sz val="11"/>
            <color indexed="8"/>
            <rFont val="Calibri"/>
            <family val="2"/>
          </rPr>
          <t>Descripción calculada automáticamente a partir de código del artículo</t>
        </r>
      </text>
    </comment>
    <comment ref="C321" authorId="1" shapeId="0" xr:uid="{DD0CE721-BCC5-4155-989E-B3146E6F30A7}">
      <text>
        <r>
          <rPr>
            <sz val="11"/>
            <color indexed="8"/>
            <rFont val="Calibri"/>
            <family val="2"/>
          </rPr>
          <t>Seleccione un valor de la lista</t>
        </r>
      </text>
    </comment>
    <comment ref="D321" authorId="1" shapeId="0" xr:uid="{3111FBF9-AD71-45A4-8054-8907F55CADEA}">
      <text>
        <r>
          <rPr>
            <sz val="11"/>
            <color indexed="8"/>
            <rFont val="Calibri"/>
            <family val="2"/>
          </rPr>
          <t>Introduzca un número con dos decimales como máximo. Debe ser igual o mayor a la "Cantidad Real Consumida"</t>
        </r>
      </text>
    </comment>
    <comment ref="E321" authorId="1" shapeId="0" xr:uid="{8511E5FB-0572-466B-9FB2-B3523EF8204E}">
      <text>
        <r>
          <rPr>
            <sz val="11"/>
            <color indexed="8"/>
            <rFont val="Calibri"/>
            <family val="2"/>
          </rPr>
          <t>Introduzca un número con dos decimales como máximo</t>
        </r>
      </text>
    </comment>
    <comment ref="F321" authorId="1" shapeId="0" xr:uid="{0C38098F-1F38-4038-AA1E-890878A5F74B}">
      <text>
        <r>
          <rPr>
            <sz val="11"/>
            <color indexed="8"/>
            <rFont val="Calibri"/>
            <family val="2"/>
          </rPr>
          <t>Monto calculado automáticamente por el sistema</t>
        </r>
      </text>
    </comment>
    <comment ref="A326" authorId="1" shapeId="0" xr:uid="{24B9CED9-BCFD-463A-86C2-62E30056E3B5}">
      <text>
        <r>
          <rPr>
            <sz val="11"/>
            <color indexed="8"/>
            <rFont val="Calibri"/>
            <family val="2"/>
          </rPr>
          <t>Introducir un texto con el nombre o referencia de la contratación</t>
        </r>
      </text>
    </comment>
    <comment ref="B326" authorId="1" shapeId="0" xr:uid="{2484BD9A-7222-4A74-ABEE-540EF1AEC46F}">
      <text>
        <r>
          <rPr>
            <sz val="11"/>
            <color indexed="8"/>
            <rFont val="Calibri"/>
            <family val="2"/>
          </rPr>
          <t>Introduzca un texto con la finalidad de la contratación</t>
        </r>
      </text>
    </comment>
    <comment ref="C326" authorId="1" shapeId="0" xr:uid="{0B9BD088-5E84-4CD6-AFFB-6F614540A702}">
      <text>
        <r>
          <rPr>
            <sz val="11"/>
            <color indexed="8"/>
            <rFont val="Calibri"/>
            <family val="2"/>
          </rPr>
          <t>Seleccionar un valor del listado</t>
        </r>
      </text>
    </comment>
    <comment ref="D326" authorId="1" shapeId="0" xr:uid="{507A56A3-497F-4BD2-A2F8-6F6B097EA7F4}">
      <text>
        <r>
          <rPr>
            <sz val="11"/>
            <color indexed="8"/>
            <rFont val="Calibri"/>
            <family val="2"/>
          </rPr>
          <t>Seleccione el tipo de procedimiento</t>
        </r>
      </text>
    </comment>
    <comment ref="E326" authorId="1" shapeId="0" xr:uid="{2FF5D2F5-ABB4-4A47-A731-570393797065}">
      <text>
        <r>
          <rPr>
            <sz val="11"/>
            <color indexed="8"/>
            <rFont val="Calibri"/>
            <family val="2"/>
          </rPr>
          <t>Seleccione un valor de la lista</t>
        </r>
      </text>
    </comment>
    <comment ref="F326" authorId="1" shapeId="0" xr:uid="{79B716F5-B359-44B8-8348-476AFBC957AC}">
      <text>
        <r>
          <rPr>
            <sz val="11"/>
            <color indexed="8"/>
            <rFont val="Calibri"/>
            <family val="2"/>
          </rPr>
          <t>Introduzca el código SNIP</t>
        </r>
      </text>
    </comment>
    <comment ref="C327" authorId="1" shapeId="0" xr:uid="{32E7AD7B-4D1F-47B5-8FEA-30F009DB8CB3}">
      <text>
        <r>
          <rPr>
            <sz val="11"/>
            <color indexed="8"/>
            <rFont val="Calibri"/>
            <family val="2"/>
          </rPr>
          <t>Introduzca la fecha de inicio del proceso, en formato dd-mm-aaaa</t>
        </r>
      </text>
    </comment>
    <comment ref="F327" authorId="1" shapeId="0" xr:uid="{3240E8CA-24C0-4543-B784-D95477475159}">
      <text>
        <r>
          <rPr>
            <sz val="11"/>
            <color indexed="8"/>
            <rFont val="Calibri"/>
            <family val="2"/>
          </rPr>
          <t>Introduzca el lugar de entrega seleccionando la Región, Provincia, Municipio y Distrito de forma escalonada. Debe completar obligatoriamente hasta el nivel de Municipio.</t>
        </r>
      </text>
    </comment>
    <comment ref="F328" authorId="1" shapeId="0" xr:uid="{9F8EE888-9B6A-485F-8C68-FEC782FFF277}">
      <text/>
    </comment>
    <comment ref="C329" authorId="1" shapeId="0" xr:uid="{4CCB919A-BD5F-4CB6-8959-11E3B6619B32}">
      <text>
        <r>
          <rPr>
            <sz val="11"/>
            <color indexed="8"/>
            <rFont val="Calibri"/>
            <family val="2"/>
          </rPr>
          <t>Introduzca la fecha prevista de adjudicación, en formato dd-mm-aaaa</t>
        </r>
      </text>
    </comment>
    <comment ref="F329" authorId="1" shapeId="0" xr:uid="{CFC5F08E-E669-44EB-9F97-8418FEB819A0}">
      <text/>
    </comment>
    <comment ref="F330" authorId="1" shapeId="0" xr:uid="{3AFE7CAF-1275-47CD-BA5A-3D94C2EDED22}">
      <text/>
    </comment>
    <comment ref="A332" authorId="1" shapeId="0" xr:uid="{2F4940DC-9A6A-4938-BC14-E460A1F18476}">
      <text>
        <r>
          <rPr>
            <sz val="11"/>
            <color indexed="8"/>
            <rFont val="Calibri"/>
            <family val="2"/>
          </rPr>
          <t>Introduzca un codigo UNSPSC</t>
        </r>
      </text>
    </comment>
    <comment ref="B332" authorId="1" shapeId="0" xr:uid="{8CA75C81-D1F3-42EF-B1CD-C62EB487FB69}">
      <text>
        <r>
          <rPr>
            <sz val="11"/>
            <color indexed="8"/>
            <rFont val="Calibri"/>
            <family val="2"/>
          </rPr>
          <t>Descripción calculada automáticamente a partir de código del artículo</t>
        </r>
      </text>
    </comment>
    <comment ref="C332" authorId="1" shapeId="0" xr:uid="{061EF66C-E344-41EC-9886-BDABF935D3BD}">
      <text>
        <r>
          <rPr>
            <sz val="11"/>
            <color indexed="8"/>
            <rFont val="Calibri"/>
            <family val="2"/>
          </rPr>
          <t>Seleccione un valor de la lista</t>
        </r>
      </text>
    </comment>
    <comment ref="D332" authorId="1" shapeId="0" xr:uid="{4EAD5DF8-00AF-4DC6-BC3E-E8E061D03A29}">
      <text>
        <r>
          <rPr>
            <sz val="11"/>
            <color indexed="8"/>
            <rFont val="Calibri"/>
            <family val="2"/>
          </rPr>
          <t>Introduzca un número con dos decimales como máximo. Debe ser igual o mayor a la "Cantidad Real Consumida"</t>
        </r>
      </text>
    </comment>
    <comment ref="E332" authorId="1" shapeId="0" xr:uid="{7CFEF8E0-EAD8-4A4B-9013-FD2C83FAFADE}">
      <text>
        <r>
          <rPr>
            <sz val="11"/>
            <color indexed="8"/>
            <rFont val="Calibri"/>
            <family val="2"/>
          </rPr>
          <t>Introduzca un número con dos decimales como máximo</t>
        </r>
      </text>
    </comment>
    <comment ref="F332" authorId="1" shapeId="0" xr:uid="{69774F2B-2695-475A-9F7B-EDF51EEB7A0F}">
      <text>
        <r>
          <rPr>
            <sz val="11"/>
            <color indexed="8"/>
            <rFont val="Calibri"/>
            <family val="2"/>
          </rPr>
          <t>Monto calculado automáticamente por el sistema</t>
        </r>
      </text>
    </comment>
    <comment ref="A342" authorId="1" shapeId="0" xr:uid="{057AA0AC-F869-4F80-8166-A19B2E391DF1}">
      <text>
        <r>
          <rPr>
            <sz val="11"/>
            <color indexed="8"/>
            <rFont val="Calibri"/>
            <family val="2"/>
          </rPr>
          <t>Introducir un texto con el nombre o referencia de la contratación</t>
        </r>
      </text>
    </comment>
    <comment ref="B342" authorId="1" shapeId="0" xr:uid="{B331C01C-546F-43A4-B6C8-B87CBCE40F98}">
      <text>
        <r>
          <rPr>
            <sz val="11"/>
            <color indexed="8"/>
            <rFont val="Calibri"/>
            <family val="2"/>
          </rPr>
          <t>Introduzca un texto con la finalidad de la contratación</t>
        </r>
      </text>
    </comment>
    <comment ref="C342" authorId="1" shapeId="0" xr:uid="{7CEF63BB-B4FC-4AD6-95A6-28FACCC7D56C}">
      <text>
        <r>
          <rPr>
            <sz val="11"/>
            <color indexed="8"/>
            <rFont val="Calibri"/>
            <family val="2"/>
          </rPr>
          <t>Seleccionar un valor del listado</t>
        </r>
      </text>
    </comment>
    <comment ref="D342" authorId="1" shapeId="0" xr:uid="{91B2A07E-D463-4893-B82B-3CB72228093B}">
      <text>
        <r>
          <rPr>
            <sz val="11"/>
            <color indexed="8"/>
            <rFont val="Calibri"/>
            <family val="2"/>
          </rPr>
          <t>Seleccione el tipo de procedimiento</t>
        </r>
      </text>
    </comment>
    <comment ref="E342" authorId="1" shapeId="0" xr:uid="{E69FC5B8-A1CD-4DA7-96C5-85BEB8B1666B}">
      <text>
        <r>
          <rPr>
            <sz val="11"/>
            <color indexed="8"/>
            <rFont val="Calibri"/>
            <family val="2"/>
          </rPr>
          <t>Seleccione un valor de la lista</t>
        </r>
      </text>
    </comment>
    <comment ref="F342" authorId="1" shapeId="0" xr:uid="{885D661D-41AC-46F8-B016-71CE3E3DFEFB}">
      <text>
        <r>
          <rPr>
            <sz val="11"/>
            <color indexed="8"/>
            <rFont val="Calibri"/>
            <family val="2"/>
          </rPr>
          <t>Introduzca el código SNIP</t>
        </r>
      </text>
    </comment>
    <comment ref="C343" authorId="1" shapeId="0" xr:uid="{0A3D95C7-C620-4862-905B-4C544ABAD8C9}">
      <text>
        <r>
          <rPr>
            <sz val="11"/>
            <color indexed="8"/>
            <rFont val="Calibri"/>
            <family val="2"/>
          </rPr>
          <t>Introduzca la fecha de inicio del proceso, en formato dd-mm-aaaa</t>
        </r>
      </text>
    </comment>
    <comment ref="F343" authorId="1" shapeId="0" xr:uid="{B29AE357-50F5-4490-9782-186F52FD9605}">
      <text>
        <r>
          <rPr>
            <sz val="11"/>
            <color indexed="8"/>
            <rFont val="Calibri"/>
            <family val="2"/>
          </rPr>
          <t>Introduzca el lugar de entrega seleccionando la Región, Provincia, Municipio y Distrito de forma escalonada. Debe completar obligatoriamente hasta el nivel de Municipio.</t>
        </r>
      </text>
    </comment>
    <comment ref="F344" authorId="1" shapeId="0" xr:uid="{AE732EF8-61E4-4C97-9E8E-54931E42B837}">
      <text/>
    </comment>
    <comment ref="C345" authorId="1" shapeId="0" xr:uid="{64226A20-2199-4E48-A310-9F287B989BC3}">
      <text>
        <r>
          <rPr>
            <sz val="11"/>
            <color indexed="8"/>
            <rFont val="Calibri"/>
            <family val="2"/>
          </rPr>
          <t>Introduzca la fecha prevista de adjudicación, en formato dd-mm-aaaa</t>
        </r>
      </text>
    </comment>
    <comment ref="F345" authorId="1" shapeId="0" xr:uid="{604ED2C4-2728-4C60-9A26-EF578934A418}">
      <text/>
    </comment>
    <comment ref="F346" authorId="1" shapeId="0" xr:uid="{67B380B2-D0F6-4FF4-A26A-5415727A7B5E}">
      <text/>
    </comment>
    <comment ref="A348" authorId="1" shapeId="0" xr:uid="{6D99089B-CD66-4F69-9EC7-C5B456A72340}">
      <text>
        <r>
          <rPr>
            <sz val="11"/>
            <color indexed="8"/>
            <rFont val="Calibri"/>
            <family val="2"/>
          </rPr>
          <t>Introduzca un codigo UNSPSC</t>
        </r>
      </text>
    </comment>
    <comment ref="B348" authorId="1" shapeId="0" xr:uid="{36FA448A-8966-4A28-B2E4-F8FB08DDDD94}">
      <text>
        <r>
          <rPr>
            <sz val="11"/>
            <color indexed="8"/>
            <rFont val="Calibri"/>
            <family val="2"/>
          </rPr>
          <t>Descripción calculada automáticamente a partir de código del artículo</t>
        </r>
      </text>
    </comment>
    <comment ref="C348" authorId="1" shapeId="0" xr:uid="{2B9F0F82-ADDF-435A-BA65-54B49C32EC9E}">
      <text>
        <r>
          <rPr>
            <sz val="11"/>
            <color indexed="8"/>
            <rFont val="Calibri"/>
            <family val="2"/>
          </rPr>
          <t>Seleccione un valor de la lista</t>
        </r>
      </text>
    </comment>
    <comment ref="D348" authorId="1" shapeId="0" xr:uid="{7FE56627-3E62-4A41-A700-9102A5C196C3}">
      <text>
        <r>
          <rPr>
            <sz val="11"/>
            <color indexed="8"/>
            <rFont val="Calibri"/>
            <family val="2"/>
          </rPr>
          <t>Introduzca un número con dos decimales como máximo. Debe ser igual o mayor a la "Cantidad Real Consumida"</t>
        </r>
      </text>
    </comment>
    <comment ref="E348" authorId="1" shapeId="0" xr:uid="{60E226A1-1B48-41D9-AA5B-E91A419FBDD2}">
      <text>
        <r>
          <rPr>
            <sz val="11"/>
            <color indexed="8"/>
            <rFont val="Calibri"/>
            <family val="2"/>
          </rPr>
          <t>Introduzca un número con dos decimales como máximo</t>
        </r>
      </text>
    </comment>
    <comment ref="F348" authorId="1" shapeId="0" xr:uid="{35EC09AA-0DEA-4185-908C-7D97D5C7A9AA}">
      <text>
        <r>
          <rPr>
            <sz val="11"/>
            <color indexed="8"/>
            <rFont val="Calibri"/>
            <family val="2"/>
          </rPr>
          <t>Monto calculado automáticamente por el sistema</t>
        </r>
      </text>
    </comment>
    <comment ref="A356" authorId="1" shapeId="0" xr:uid="{6AB821D7-68B6-402B-ADD7-229A8A9CEA5C}">
      <text>
        <r>
          <rPr>
            <sz val="11"/>
            <color indexed="8"/>
            <rFont val="Calibri"/>
            <family val="2"/>
          </rPr>
          <t>Introducir un texto con el nombre o referencia de la contratación</t>
        </r>
      </text>
    </comment>
    <comment ref="B356" authorId="1" shapeId="0" xr:uid="{F2092C09-26A9-4822-8B37-6C2B8DFC075C}">
      <text>
        <r>
          <rPr>
            <sz val="11"/>
            <color indexed="8"/>
            <rFont val="Calibri"/>
            <family val="2"/>
          </rPr>
          <t>Introduzca un texto con la finalidad de la contratación</t>
        </r>
      </text>
    </comment>
    <comment ref="C356" authorId="1" shapeId="0" xr:uid="{EA170D6E-1FA8-452D-8CE9-3176CBDE207B}">
      <text>
        <r>
          <rPr>
            <sz val="11"/>
            <color indexed="8"/>
            <rFont val="Calibri"/>
            <family val="2"/>
          </rPr>
          <t>Seleccionar un valor del listado</t>
        </r>
      </text>
    </comment>
    <comment ref="D356" authorId="1" shapeId="0" xr:uid="{F15A4672-DF42-41E1-9671-2A2C63D9150A}">
      <text>
        <r>
          <rPr>
            <sz val="11"/>
            <color indexed="8"/>
            <rFont val="Calibri"/>
            <family val="2"/>
          </rPr>
          <t>Seleccione el tipo de procedimiento</t>
        </r>
      </text>
    </comment>
    <comment ref="E356" authorId="1" shapeId="0" xr:uid="{2D213E09-1A7E-466F-A41C-1A78D878E0F9}">
      <text>
        <r>
          <rPr>
            <sz val="11"/>
            <color indexed="8"/>
            <rFont val="Calibri"/>
            <family val="2"/>
          </rPr>
          <t>Seleccione un valor de la lista</t>
        </r>
      </text>
    </comment>
    <comment ref="F356" authorId="1" shapeId="0" xr:uid="{61982295-FCF7-47AB-98FB-666DE472C8A7}">
      <text>
        <r>
          <rPr>
            <sz val="11"/>
            <color indexed="8"/>
            <rFont val="Calibri"/>
            <family val="2"/>
          </rPr>
          <t>Introduzca el código SNIP</t>
        </r>
      </text>
    </comment>
    <comment ref="C357" authorId="1" shapeId="0" xr:uid="{82A033BC-0539-4C02-A7B2-39019695450D}">
      <text>
        <r>
          <rPr>
            <sz val="11"/>
            <color indexed="8"/>
            <rFont val="Calibri"/>
            <family val="2"/>
          </rPr>
          <t>Introduzca la fecha de inicio del proceso, en formato dd-mm-aaaa</t>
        </r>
      </text>
    </comment>
    <comment ref="F357" authorId="1" shapeId="0" xr:uid="{7FB2D2E6-7D30-4DB1-BFFC-D68D6FA13DA2}">
      <text>
        <r>
          <rPr>
            <sz val="11"/>
            <color indexed="8"/>
            <rFont val="Calibri"/>
            <family val="2"/>
          </rPr>
          <t>Introduzca el lugar de entrega seleccionando la Región, Provincia, Municipio y Distrito de forma escalonada. Debe completar obligatoriamente hasta el nivel de Municipio.</t>
        </r>
      </text>
    </comment>
    <comment ref="F358" authorId="1" shapeId="0" xr:uid="{D33ABD18-1D6E-48AA-A49D-4C3028271240}">
      <text/>
    </comment>
    <comment ref="C359" authorId="1" shapeId="0" xr:uid="{4013E5C8-2F61-4E2F-A898-EB7FE2003585}">
      <text>
        <r>
          <rPr>
            <sz val="11"/>
            <color indexed="8"/>
            <rFont val="Calibri"/>
            <family val="2"/>
          </rPr>
          <t>Introduzca la fecha prevista de adjudicación, en formato dd-mm-aaaa</t>
        </r>
      </text>
    </comment>
    <comment ref="F359" authorId="1" shapeId="0" xr:uid="{2F4D449A-BD62-4536-A64D-D63DF1CCAF34}">
      <text/>
    </comment>
    <comment ref="F360" authorId="1" shapeId="0" xr:uid="{727D40C9-58DF-47DD-898A-7A6747F91F66}">
      <text/>
    </comment>
    <comment ref="A362" authorId="1" shapeId="0" xr:uid="{91478695-AC31-4680-A197-EC83A158704E}">
      <text>
        <r>
          <rPr>
            <sz val="11"/>
            <color indexed="8"/>
            <rFont val="Calibri"/>
            <family val="2"/>
          </rPr>
          <t>Introduzca un codigo UNSPSC</t>
        </r>
      </text>
    </comment>
    <comment ref="B362" authorId="1" shapeId="0" xr:uid="{3190C12A-9701-49B2-91B5-DCA99ADBC107}">
      <text>
        <r>
          <rPr>
            <sz val="11"/>
            <color indexed="8"/>
            <rFont val="Calibri"/>
            <family val="2"/>
          </rPr>
          <t>Descripción calculada automáticamente a partir de código del artículo</t>
        </r>
      </text>
    </comment>
    <comment ref="C362" authorId="1" shapeId="0" xr:uid="{77691C10-8013-4633-A372-202730F90B8D}">
      <text>
        <r>
          <rPr>
            <sz val="11"/>
            <color indexed="8"/>
            <rFont val="Calibri"/>
            <family val="2"/>
          </rPr>
          <t>Seleccione un valor de la lista</t>
        </r>
      </text>
    </comment>
    <comment ref="D362" authorId="1" shapeId="0" xr:uid="{55EB6B07-0D0C-40B8-A649-7F076F52C45E}">
      <text>
        <r>
          <rPr>
            <sz val="11"/>
            <color indexed="8"/>
            <rFont val="Calibri"/>
            <family val="2"/>
          </rPr>
          <t>Introduzca un número con dos decimales como máximo. Debe ser igual o mayor a la "Cantidad Real Consumida"</t>
        </r>
      </text>
    </comment>
    <comment ref="E362" authorId="1" shapeId="0" xr:uid="{9C8C1616-C0BB-41E3-A6ED-ADBCA6951701}">
      <text>
        <r>
          <rPr>
            <sz val="11"/>
            <color indexed="8"/>
            <rFont val="Calibri"/>
            <family val="2"/>
          </rPr>
          <t>Introduzca un número con dos decimales como máximo</t>
        </r>
      </text>
    </comment>
    <comment ref="F362" authorId="1" shapeId="0" xr:uid="{078A9FA7-B93E-496A-976A-FB6F68C8DA1A}">
      <text>
        <r>
          <rPr>
            <sz val="11"/>
            <color indexed="8"/>
            <rFont val="Calibri"/>
            <family val="2"/>
          </rPr>
          <t>Monto calculado automáticamente por el sistema</t>
        </r>
      </text>
    </comment>
    <comment ref="A371" authorId="1" shapeId="0" xr:uid="{0C36AA65-AF21-4C23-95DA-4AE49669BF67}">
      <text>
        <r>
          <rPr>
            <sz val="11"/>
            <color indexed="8"/>
            <rFont val="Calibri"/>
            <family val="2"/>
          </rPr>
          <t>Introducir un texto con el nombre o referencia de la contratación</t>
        </r>
      </text>
    </comment>
    <comment ref="B371" authorId="1" shapeId="0" xr:uid="{EBFD15ED-4544-4C34-BA76-FB8CB8E42E25}">
      <text>
        <r>
          <rPr>
            <sz val="11"/>
            <color indexed="8"/>
            <rFont val="Calibri"/>
            <family val="2"/>
          </rPr>
          <t>Introduzca un texto con la finalidad de la contratación</t>
        </r>
      </text>
    </comment>
    <comment ref="C371" authorId="1" shapeId="0" xr:uid="{815A5212-5A71-4145-8CDA-1AD577ACA090}">
      <text>
        <r>
          <rPr>
            <sz val="11"/>
            <color indexed="8"/>
            <rFont val="Calibri"/>
            <family val="2"/>
          </rPr>
          <t>Seleccionar un valor del listado</t>
        </r>
      </text>
    </comment>
    <comment ref="D371" authorId="1" shapeId="0" xr:uid="{213DDA27-4F4F-4D7D-8484-F2734F03AEAB}">
      <text>
        <r>
          <rPr>
            <sz val="11"/>
            <color indexed="8"/>
            <rFont val="Calibri"/>
            <family val="2"/>
          </rPr>
          <t>Seleccione el tipo de procedimiento</t>
        </r>
      </text>
    </comment>
    <comment ref="E371" authorId="1" shapeId="0" xr:uid="{B6EC6989-0F10-4E81-BA3E-05AA19F517A7}">
      <text>
        <r>
          <rPr>
            <sz val="11"/>
            <color indexed="8"/>
            <rFont val="Calibri"/>
            <family val="2"/>
          </rPr>
          <t>Seleccione un valor de la lista</t>
        </r>
      </text>
    </comment>
    <comment ref="F371" authorId="1" shapeId="0" xr:uid="{AAB02F80-4E09-4E19-BC11-2D45A395A50D}">
      <text>
        <r>
          <rPr>
            <sz val="11"/>
            <color indexed="8"/>
            <rFont val="Calibri"/>
            <family val="2"/>
          </rPr>
          <t>Introduzca el código SNIP</t>
        </r>
      </text>
    </comment>
    <comment ref="C372" authorId="1" shapeId="0" xr:uid="{B7B8D1EF-3FD3-497F-92EE-424B552320ED}">
      <text>
        <r>
          <rPr>
            <sz val="11"/>
            <color indexed="8"/>
            <rFont val="Calibri"/>
            <family val="2"/>
          </rPr>
          <t>Introduzca la fecha de inicio del proceso, en formato dd-mm-aaaa</t>
        </r>
      </text>
    </comment>
    <comment ref="F372" authorId="1" shapeId="0" xr:uid="{7E6A73F4-5777-4453-9321-7143F1EE8FD3}">
      <text>
        <r>
          <rPr>
            <sz val="11"/>
            <color indexed="8"/>
            <rFont val="Calibri"/>
            <family val="2"/>
          </rPr>
          <t>Introduzca el lugar de entrega seleccionando la Región, Provincia, Municipio y Distrito de forma escalonada. Debe completar obligatoriamente hasta el nivel de Municipio.</t>
        </r>
      </text>
    </comment>
    <comment ref="F373" authorId="1" shapeId="0" xr:uid="{D74E1326-FD38-4395-B5A5-BB9EB8C097F8}">
      <text/>
    </comment>
    <comment ref="C374" authorId="1" shapeId="0" xr:uid="{19F52E9A-B31E-4246-911D-0158D7370936}">
      <text>
        <r>
          <rPr>
            <sz val="11"/>
            <color indexed="8"/>
            <rFont val="Calibri"/>
            <family val="2"/>
          </rPr>
          <t>Introduzca la fecha prevista de adjudicación, en formato dd-mm-aaaa</t>
        </r>
      </text>
    </comment>
    <comment ref="F374" authorId="1" shapeId="0" xr:uid="{B40E7A66-D237-4915-AB84-2A8B328E190F}">
      <text/>
    </comment>
    <comment ref="F375" authorId="1" shapeId="0" xr:uid="{35D3E137-4A29-4979-AAE6-0B219BCEF324}">
      <text/>
    </comment>
    <comment ref="A377" authorId="1" shapeId="0" xr:uid="{CD531601-338A-43C5-9B2F-8829BD6856DE}">
      <text>
        <r>
          <rPr>
            <sz val="11"/>
            <color indexed="8"/>
            <rFont val="Calibri"/>
            <family val="2"/>
          </rPr>
          <t>Introduzca un codigo UNSPSC</t>
        </r>
      </text>
    </comment>
    <comment ref="B377" authorId="1" shapeId="0" xr:uid="{10E74116-AE27-4D5E-B81F-1E0FE6F25481}">
      <text>
        <r>
          <rPr>
            <sz val="11"/>
            <color indexed="8"/>
            <rFont val="Calibri"/>
            <family val="2"/>
          </rPr>
          <t>Descripción calculada automáticamente a partir de código del artículo</t>
        </r>
      </text>
    </comment>
    <comment ref="C377" authorId="1" shapeId="0" xr:uid="{75D4A64F-42DC-43BF-B2F9-6BA7F5E8C661}">
      <text>
        <r>
          <rPr>
            <sz val="11"/>
            <color indexed="8"/>
            <rFont val="Calibri"/>
            <family val="2"/>
          </rPr>
          <t>Seleccione un valor de la lista</t>
        </r>
      </text>
    </comment>
    <comment ref="D377" authorId="1" shapeId="0" xr:uid="{4D4AA26A-9239-4140-9AB1-D2DFFAB7E70A}">
      <text>
        <r>
          <rPr>
            <sz val="11"/>
            <color indexed="8"/>
            <rFont val="Calibri"/>
            <family val="2"/>
          </rPr>
          <t>Introduzca un número con dos decimales como máximo. Debe ser igual o mayor a la "Cantidad Real Consumida"</t>
        </r>
      </text>
    </comment>
    <comment ref="E377" authorId="1" shapeId="0" xr:uid="{8A02FE7C-186D-435F-9656-85EE04447C7A}">
      <text>
        <r>
          <rPr>
            <sz val="11"/>
            <color indexed="8"/>
            <rFont val="Calibri"/>
            <family val="2"/>
          </rPr>
          <t>Introduzca un número con dos decimales como máximo</t>
        </r>
      </text>
    </comment>
    <comment ref="F377" authorId="1" shapeId="0" xr:uid="{EDF41603-DD08-492A-9E26-42849737640B}">
      <text>
        <r>
          <rPr>
            <sz val="11"/>
            <color indexed="8"/>
            <rFont val="Calibri"/>
            <family val="2"/>
          </rPr>
          <t>Monto calculado automáticamente por el sistema</t>
        </r>
      </text>
    </comment>
    <comment ref="A394" authorId="1" shapeId="0" xr:uid="{059C1623-C8ED-43D4-A22C-0C6B44A6BFE8}">
      <text>
        <r>
          <rPr>
            <sz val="11"/>
            <color indexed="8"/>
            <rFont val="Calibri"/>
            <family val="2"/>
          </rPr>
          <t>Introducir un texto con el nombre o referencia de la contratación</t>
        </r>
      </text>
    </comment>
    <comment ref="B394" authorId="1" shapeId="0" xr:uid="{37ACEAB2-62EF-4BB0-A265-5FEB6075D4B6}">
      <text>
        <r>
          <rPr>
            <sz val="11"/>
            <color indexed="8"/>
            <rFont val="Calibri"/>
            <family val="2"/>
          </rPr>
          <t>Introduzca un texto con la finalidad de la contratación</t>
        </r>
      </text>
    </comment>
    <comment ref="C394" authorId="1" shapeId="0" xr:uid="{E0ACF2B5-05C7-4C24-B84A-282414A18D06}">
      <text>
        <r>
          <rPr>
            <sz val="11"/>
            <color indexed="8"/>
            <rFont val="Calibri"/>
            <family val="2"/>
          </rPr>
          <t>Seleccionar un valor del listado</t>
        </r>
      </text>
    </comment>
    <comment ref="D394" authorId="1" shapeId="0" xr:uid="{6D56A12A-61D5-4AE9-B3A2-1DD26463F7C3}">
      <text>
        <r>
          <rPr>
            <sz val="11"/>
            <color indexed="8"/>
            <rFont val="Calibri"/>
            <family val="2"/>
          </rPr>
          <t>Seleccione el tipo de procedimiento</t>
        </r>
      </text>
    </comment>
    <comment ref="E394" authorId="1" shapeId="0" xr:uid="{A8532A39-EED9-4F68-A49B-A897894050DE}">
      <text>
        <r>
          <rPr>
            <sz val="11"/>
            <color indexed="8"/>
            <rFont val="Calibri"/>
            <family val="2"/>
          </rPr>
          <t>Seleccione un valor de la lista</t>
        </r>
      </text>
    </comment>
    <comment ref="F394" authorId="1" shapeId="0" xr:uid="{1DC60E61-B07D-432F-8831-B87A4548F894}">
      <text>
        <r>
          <rPr>
            <sz val="11"/>
            <color indexed="8"/>
            <rFont val="Calibri"/>
            <family val="2"/>
          </rPr>
          <t>Introduzca el código SNIP</t>
        </r>
      </text>
    </comment>
    <comment ref="C395" authorId="1" shapeId="0" xr:uid="{0E5B9390-5CAC-47F1-9AEE-30E0C267BF49}">
      <text>
        <r>
          <rPr>
            <sz val="11"/>
            <color indexed="8"/>
            <rFont val="Calibri"/>
            <family val="2"/>
          </rPr>
          <t>Introduzca la fecha de inicio del proceso, en formato dd-mm-aaaa</t>
        </r>
      </text>
    </comment>
    <comment ref="F395" authorId="1" shapeId="0" xr:uid="{0571E2EB-48C2-4FC1-8A05-B6F44329A467}">
      <text>
        <r>
          <rPr>
            <sz val="11"/>
            <color indexed="8"/>
            <rFont val="Calibri"/>
            <family val="2"/>
          </rPr>
          <t>Introduzca el lugar de entrega seleccionando la Región, Provincia, Municipio y Distrito de forma escalonada. Debe completar obligatoriamente hasta el nivel de Municipio.</t>
        </r>
      </text>
    </comment>
    <comment ref="F396" authorId="1" shapeId="0" xr:uid="{9627EED6-D504-4DC2-9275-922AFB995F37}">
      <text/>
    </comment>
    <comment ref="C397" authorId="1" shapeId="0" xr:uid="{BBBBDD2E-F58A-4EDA-AD50-9DE84A6EB0D4}">
      <text>
        <r>
          <rPr>
            <sz val="11"/>
            <color indexed="8"/>
            <rFont val="Calibri"/>
            <family val="2"/>
          </rPr>
          <t>Introduzca la fecha prevista de adjudicación, en formato dd-mm-aaaa</t>
        </r>
      </text>
    </comment>
    <comment ref="F397" authorId="1" shapeId="0" xr:uid="{774B5769-324B-4BB1-BC66-FADB043B561E}">
      <text/>
    </comment>
    <comment ref="F398" authorId="1" shapeId="0" xr:uid="{9B30C9D6-C834-49FB-B9BF-3FF9C63AB9D3}">
      <text/>
    </comment>
    <comment ref="A400" authorId="1" shapeId="0" xr:uid="{3E45A5F5-711F-41EB-A3C7-E0D2CC4414B4}">
      <text>
        <r>
          <rPr>
            <sz val="11"/>
            <color indexed="8"/>
            <rFont val="Calibri"/>
            <family val="2"/>
          </rPr>
          <t>Introduzca un codigo UNSPSC</t>
        </r>
      </text>
    </comment>
    <comment ref="B400" authorId="1" shapeId="0" xr:uid="{0D970222-8F15-4E1E-8FA5-53C54022FB73}">
      <text>
        <r>
          <rPr>
            <sz val="11"/>
            <color indexed="8"/>
            <rFont val="Calibri"/>
            <family val="2"/>
          </rPr>
          <t>Descripción calculada automáticamente a partir de código del artículo</t>
        </r>
      </text>
    </comment>
    <comment ref="C400" authorId="1" shapeId="0" xr:uid="{B4BB4419-3AC8-4FB2-8DC4-736A4DB1DD40}">
      <text>
        <r>
          <rPr>
            <sz val="11"/>
            <color indexed="8"/>
            <rFont val="Calibri"/>
            <family val="2"/>
          </rPr>
          <t>Seleccione un valor de la lista</t>
        </r>
      </text>
    </comment>
    <comment ref="D400" authorId="1" shapeId="0" xr:uid="{D2F689D2-BBD2-441C-9AA7-1FD1DF47E9AE}">
      <text>
        <r>
          <rPr>
            <sz val="11"/>
            <color indexed="8"/>
            <rFont val="Calibri"/>
            <family val="2"/>
          </rPr>
          <t>Introduzca un número con dos decimales como máximo. Debe ser igual o mayor a la "Cantidad Real Consumida"</t>
        </r>
      </text>
    </comment>
    <comment ref="E400" authorId="1" shapeId="0" xr:uid="{39384B20-A7E3-4202-B822-20D4E2295D9D}">
      <text>
        <r>
          <rPr>
            <sz val="11"/>
            <color indexed="8"/>
            <rFont val="Calibri"/>
            <family val="2"/>
          </rPr>
          <t>Introduzca un número con dos decimales como máximo</t>
        </r>
      </text>
    </comment>
    <comment ref="F400" authorId="1" shapeId="0" xr:uid="{BFA4891A-D1A6-4CFA-AC1D-9361D71E96FC}">
      <text>
        <r>
          <rPr>
            <sz val="11"/>
            <color indexed="8"/>
            <rFont val="Calibri"/>
            <family val="2"/>
          </rPr>
          <t>Monto calculado automáticamente por el sistema</t>
        </r>
      </text>
    </comment>
    <comment ref="A405" authorId="1" shapeId="0" xr:uid="{41DA9FD1-68ED-4720-8830-A0E7612A3BCD}">
      <text>
        <r>
          <rPr>
            <sz val="11"/>
            <color indexed="8"/>
            <rFont val="Calibri"/>
            <family val="2"/>
          </rPr>
          <t>Introducir un texto con el nombre o referencia de la contratación</t>
        </r>
      </text>
    </comment>
    <comment ref="B405" authorId="1" shapeId="0" xr:uid="{A92FD535-0ABC-41C5-85F4-A6DAE42406B0}">
      <text>
        <r>
          <rPr>
            <sz val="11"/>
            <color indexed="8"/>
            <rFont val="Calibri"/>
            <family val="2"/>
          </rPr>
          <t>Introduzca un texto con la finalidad de la contratación</t>
        </r>
      </text>
    </comment>
    <comment ref="C405" authorId="1" shapeId="0" xr:uid="{55C1E7DE-091B-42F9-8F78-6A8109109A75}">
      <text>
        <r>
          <rPr>
            <sz val="11"/>
            <color indexed="8"/>
            <rFont val="Calibri"/>
            <family val="2"/>
          </rPr>
          <t>Seleccionar un valor del listado</t>
        </r>
      </text>
    </comment>
    <comment ref="D405" authorId="1" shapeId="0" xr:uid="{A09C3737-F67F-4BDB-9512-E4CCA35D6731}">
      <text>
        <r>
          <rPr>
            <sz val="11"/>
            <color indexed="8"/>
            <rFont val="Calibri"/>
            <family val="2"/>
          </rPr>
          <t>Seleccione el tipo de procedimiento</t>
        </r>
      </text>
    </comment>
    <comment ref="E405" authorId="1" shapeId="0" xr:uid="{58DB4C72-8C75-4886-B13F-1F945AD2E9A5}">
      <text>
        <r>
          <rPr>
            <sz val="11"/>
            <color indexed="8"/>
            <rFont val="Calibri"/>
            <family val="2"/>
          </rPr>
          <t>Seleccione un valor de la lista</t>
        </r>
      </text>
    </comment>
    <comment ref="F405" authorId="1" shapeId="0" xr:uid="{547B421E-8490-44BF-BBA2-DABAE6D32B88}">
      <text>
        <r>
          <rPr>
            <sz val="11"/>
            <color indexed="8"/>
            <rFont val="Calibri"/>
            <family val="2"/>
          </rPr>
          <t>Introduzca el código SNIP</t>
        </r>
      </text>
    </comment>
    <comment ref="C406" authorId="1" shapeId="0" xr:uid="{9938E878-712C-4E31-88CB-DF628DB81CEA}">
      <text>
        <r>
          <rPr>
            <sz val="11"/>
            <color indexed="8"/>
            <rFont val="Calibri"/>
            <family val="2"/>
          </rPr>
          <t>Introduzca la fecha de inicio del proceso, en formato dd-mm-aaaa</t>
        </r>
      </text>
    </comment>
    <comment ref="F406" authorId="1" shapeId="0" xr:uid="{AA870754-FB32-4F82-96F4-592782C4BF49}">
      <text>
        <r>
          <rPr>
            <sz val="11"/>
            <color indexed="8"/>
            <rFont val="Calibri"/>
            <family val="2"/>
          </rPr>
          <t>Introduzca el lugar de entrega seleccionando la Región, Provincia, Municipio y Distrito de forma escalonada. Debe completar obligatoriamente hasta el nivel de Municipio.</t>
        </r>
      </text>
    </comment>
    <comment ref="F407" authorId="1" shapeId="0" xr:uid="{C88E2FA7-57E7-4B14-94C8-5B44F209C30F}">
      <text/>
    </comment>
    <comment ref="C408" authorId="1" shapeId="0" xr:uid="{BFF3B3D7-BE4E-4656-A811-B19A6028854C}">
      <text>
        <r>
          <rPr>
            <sz val="11"/>
            <color indexed="8"/>
            <rFont val="Calibri"/>
            <family val="2"/>
          </rPr>
          <t>Introduzca la fecha prevista de adjudicación, en formato dd-mm-aaaa</t>
        </r>
      </text>
    </comment>
    <comment ref="F408" authorId="1" shapeId="0" xr:uid="{3DE31DF3-2C75-4007-8589-927F6307F82B}">
      <text/>
    </comment>
    <comment ref="F409" authorId="1" shapeId="0" xr:uid="{842A1729-0260-423A-BFB8-F96CD6BE9E19}">
      <text/>
    </comment>
    <comment ref="A411" authorId="1" shapeId="0" xr:uid="{7391551A-CA2B-4701-B2F3-5CDD6CCDFF22}">
      <text>
        <r>
          <rPr>
            <sz val="11"/>
            <color indexed="8"/>
            <rFont val="Calibri"/>
            <family val="2"/>
          </rPr>
          <t>Introduzca un codigo UNSPSC</t>
        </r>
      </text>
    </comment>
    <comment ref="B411" authorId="1" shapeId="0" xr:uid="{E385BB93-58D9-4CA9-AAAB-644C1624685B}">
      <text>
        <r>
          <rPr>
            <sz val="11"/>
            <color indexed="8"/>
            <rFont val="Calibri"/>
            <family val="2"/>
          </rPr>
          <t>Descripción calculada automáticamente a partir de código del artículo</t>
        </r>
      </text>
    </comment>
    <comment ref="C411" authorId="1" shapeId="0" xr:uid="{D9723CCE-F1AD-4686-9AE2-DBC8EB5A980C}">
      <text>
        <r>
          <rPr>
            <sz val="11"/>
            <color indexed="8"/>
            <rFont val="Calibri"/>
            <family val="2"/>
          </rPr>
          <t>Seleccione un valor de la lista</t>
        </r>
      </text>
    </comment>
    <comment ref="D411" authorId="1" shapeId="0" xr:uid="{9B363F0E-219A-4753-8416-86ACD0DC65B3}">
      <text>
        <r>
          <rPr>
            <sz val="11"/>
            <color indexed="8"/>
            <rFont val="Calibri"/>
            <family val="2"/>
          </rPr>
          <t>Introduzca un número con dos decimales como máximo. Debe ser igual o mayor a la "Cantidad Real Consumida"</t>
        </r>
      </text>
    </comment>
    <comment ref="E411" authorId="1" shapeId="0" xr:uid="{EA796109-AE93-4226-BA86-76FE5012C80E}">
      <text>
        <r>
          <rPr>
            <sz val="11"/>
            <color indexed="8"/>
            <rFont val="Calibri"/>
            <family val="2"/>
          </rPr>
          <t>Introduzca un número con dos decimales como máximo</t>
        </r>
      </text>
    </comment>
    <comment ref="F411" authorId="1" shapeId="0" xr:uid="{167BA36F-BE07-4B91-98EF-1A132E135365}">
      <text>
        <r>
          <rPr>
            <sz val="11"/>
            <color indexed="8"/>
            <rFont val="Calibri"/>
            <family val="2"/>
          </rPr>
          <t>Monto calculado automáticamente por el sistema</t>
        </r>
      </text>
    </comment>
    <comment ref="A420" authorId="1" shapeId="0" xr:uid="{ACDB347D-E90F-4910-A6C6-1466E653834F}">
      <text>
        <r>
          <rPr>
            <sz val="11"/>
            <color indexed="8"/>
            <rFont val="Calibri"/>
            <family val="2"/>
          </rPr>
          <t>Introducir un texto con el nombre o referencia de la contratación</t>
        </r>
      </text>
    </comment>
    <comment ref="B420" authorId="1" shapeId="0" xr:uid="{4C507411-80B0-475D-A990-94FC8820AB73}">
      <text>
        <r>
          <rPr>
            <sz val="11"/>
            <color indexed="8"/>
            <rFont val="Calibri"/>
            <family val="2"/>
          </rPr>
          <t>Introduzca un texto con la finalidad de la contratación</t>
        </r>
      </text>
    </comment>
    <comment ref="C420" authorId="1" shapeId="0" xr:uid="{E436A45E-9138-4C5C-BC4A-93365C54A2D1}">
      <text>
        <r>
          <rPr>
            <sz val="11"/>
            <color indexed="8"/>
            <rFont val="Calibri"/>
            <family val="2"/>
          </rPr>
          <t>Seleccionar un valor del listado</t>
        </r>
      </text>
    </comment>
    <comment ref="D420" authorId="1" shapeId="0" xr:uid="{2ACC2203-FF07-435B-BA92-ABB170BADC9C}">
      <text>
        <r>
          <rPr>
            <sz val="11"/>
            <color indexed="8"/>
            <rFont val="Calibri"/>
            <family val="2"/>
          </rPr>
          <t>Seleccione el tipo de procedimiento</t>
        </r>
      </text>
    </comment>
    <comment ref="E420" authorId="1" shapeId="0" xr:uid="{95184A1D-48A7-44A8-BACE-E0806C6A893A}">
      <text>
        <r>
          <rPr>
            <sz val="11"/>
            <color indexed="8"/>
            <rFont val="Calibri"/>
            <family val="2"/>
          </rPr>
          <t>Seleccione un valor de la lista</t>
        </r>
      </text>
    </comment>
    <comment ref="F420" authorId="1" shapeId="0" xr:uid="{0D54ED0F-53E0-4409-B1F0-AD91234AD1F4}">
      <text>
        <r>
          <rPr>
            <sz val="11"/>
            <color indexed="8"/>
            <rFont val="Calibri"/>
            <family val="2"/>
          </rPr>
          <t>Introduzca el código SNIP</t>
        </r>
      </text>
    </comment>
    <comment ref="C421" authorId="1" shapeId="0" xr:uid="{240D4050-FB23-4BAC-B31F-418C09D4905F}">
      <text>
        <r>
          <rPr>
            <sz val="11"/>
            <color indexed="8"/>
            <rFont val="Calibri"/>
            <family val="2"/>
          </rPr>
          <t>Introduzca la fecha de inicio del proceso, en formato dd-mm-aaaa</t>
        </r>
      </text>
    </comment>
    <comment ref="F421" authorId="1" shapeId="0" xr:uid="{CC39BEA7-E74C-41D5-A753-F21661F67202}">
      <text>
        <r>
          <rPr>
            <sz val="11"/>
            <color indexed="8"/>
            <rFont val="Calibri"/>
            <family val="2"/>
          </rPr>
          <t>Introduzca el lugar de entrega seleccionando la Región, Provincia, Municipio y Distrito de forma escalonada. Debe completar obligatoriamente hasta el nivel de Municipio.</t>
        </r>
      </text>
    </comment>
    <comment ref="F422" authorId="1" shapeId="0" xr:uid="{9A17D05C-43E5-4A86-A66F-4AAE28EA7B98}">
      <text/>
    </comment>
    <comment ref="C423" authorId="1" shapeId="0" xr:uid="{D7F7E391-EEDA-4C8D-BF07-6D10B031E77E}">
      <text>
        <r>
          <rPr>
            <sz val="11"/>
            <color indexed="8"/>
            <rFont val="Calibri"/>
            <family val="2"/>
          </rPr>
          <t>Introduzca la fecha prevista de adjudicación, en formato dd-mm-aaaa</t>
        </r>
      </text>
    </comment>
    <comment ref="F423" authorId="1" shapeId="0" xr:uid="{9AAD7ACB-8DCF-4467-8E46-77CBE17A99FD}">
      <text/>
    </comment>
    <comment ref="F424" authorId="1" shapeId="0" xr:uid="{D744DBD3-8D87-45E7-9193-251084708381}">
      <text/>
    </comment>
    <comment ref="A426" authorId="1" shapeId="0" xr:uid="{C3DCD705-0128-49BE-B7ED-3833C68E5777}">
      <text>
        <r>
          <rPr>
            <sz val="11"/>
            <color indexed="8"/>
            <rFont val="Calibri"/>
            <family val="2"/>
          </rPr>
          <t>Introduzca un codigo UNSPSC</t>
        </r>
      </text>
    </comment>
    <comment ref="B426" authorId="1" shapeId="0" xr:uid="{02604167-E0E2-4AC7-A9E3-9F9C3534A3CB}">
      <text>
        <r>
          <rPr>
            <sz val="11"/>
            <color indexed="8"/>
            <rFont val="Calibri"/>
            <family val="2"/>
          </rPr>
          <t>Descripción calculada automáticamente a partir de código del artículo</t>
        </r>
      </text>
    </comment>
    <comment ref="C426" authorId="1" shapeId="0" xr:uid="{FBC962DF-35A0-4813-983A-6A5DBA1A6B95}">
      <text>
        <r>
          <rPr>
            <sz val="11"/>
            <color indexed="8"/>
            <rFont val="Calibri"/>
            <family val="2"/>
          </rPr>
          <t>Seleccione un valor de la lista</t>
        </r>
      </text>
    </comment>
    <comment ref="D426" authorId="1" shapeId="0" xr:uid="{137EEBEE-6DCA-4101-A48B-19F442114328}">
      <text>
        <r>
          <rPr>
            <sz val="11"/>
            <color indexed="8"/>
            <rFont val="Calibri"/>
            <family val="2"/>
          </rPr>
          <t>Introduzca un número con dos decimales como máximo. Debe ser igual o mayor a la "Cantidad Real Consumida"</t>
        </r>
      </text>
    </comment>
    <comment ref="E426" authorId="1" shapeId="0" xr:uid="{0349B821-6606-4676-AE1E-47B2A79B5753}">
      <text>
        <r>
          <rPr>
            <sz val="11"/>
            <color indexed="8"/>
            <rFont val="Calibri"/>
            <family val="2"/>
          </rPr>
          <t>Introduzca un número con dos decimales como máximo</t>
        </r>
      </text>
    </comment>
    <comment ref="F426" authorId="1" shapeId="0" xr:uid="{CDC02E48-4108-4D04-BA8D-959F9CDA8DE9}">
      <text>
        <r>
          <rPr>
            <sz val="11"/>
            <color indexed="8"/>
            <rFont val="Calibri"/>
            <family val="2"/>
          </rPr>
          <t>Monto calculado automáticamente por el sistema</t>
        </r>
      </text>
    </comment>
    <comment ref="A440" authorId="1" shapeId="0" xr:uid="{04C0FAE8-60DC-4518-8024-52818A16C486}">
      <text>
        <r>
          <rPr>
            <sz val="11"/>
            <color indexed="8"/>
            <rFont val="Calibri"/>
            <family val="2"/>
          </rPr>
          <t>Introducir un texto con el nombre o referencia de la contratación</t>
        </r>
      </text>
    </comment>
    <comment ref="B440" authorId="1" shapeId="0" xr:uid="{EA3741AF-87D2-4109-9F4A-7E84ADB9DB87}">
      <text>
        <r>
          <rPr>
            <sz val="11"/>
            <color indexed="8"/>
            <rFont val="Calibri"/>
            <family val="2"/>
          </rPr>
          <t>Introduzca un texto con la finalidad de la contratación</t>
        </r>
      </text>
    </comment>
    <comment ref="C440" authorId="1" shapeId="0" xr:uid="{FD95359A-2E96-409E-AA89-6EEE29383909}">
      <text>
        <r>
          <rPr>
            <sz val="11"/>
            <color indexed="8"/>
            <rFont val="Calibri"/>
            <family val="2"/>
          </rPr>
          <t>Seleccionar un valor del listado</t>
        </r>
      </text>
    </comment>
    <comment ref="D440" authorId="1" shapeId="0" xr:uid="{FF86BFA6-F5C2-4171-8F7E-428B795211FC}">
      <text>
        <r>
          <rPr>
            <sz val="11"/>
            <color indexed="8"/>
            <rFont val="Calibri"/>
            <family val="2"/>
          </rPr>
          <t>Seleccione el tipo de procedimiento</t>
        </r>
      </text>
    </comment>
    <comment ref="E440" authorId="1" shapeId="0" xr:uid="{F394A3BC-5C4B-49DC-AF19-3BB2F7D68A58}">
      <text>
        <r>
          <rPr>
            <sz val="11"/>
            <color indexed="8"/>
            <rFont val="Calibri"/>
            <family val="2"/>
          </rPr>
          <t>Seleccione un valor de la lista</t>
        </r>
      </text>
    </comment>
    <comment ref="F440" authorId="1" shapeId="0" xr:uid="{69886B23-530F-4289-AE18-1E752B1D99A5}">
      <text>
        <r>
          <rPr>
            <sz val="11"/>
            <color indexed="8"/>
            <rFont val="Calibri"/>
            <family val="2"/>
          </rPr>
          <t>Introduzca el código SNIP</t>
        </r>
      </text>
    </comment>
    <comment ref="C441" authorId="1" shapeId="0" xr:uid="{72BA8809-8D33-4DB4-82C9-37589FE72A80}">
      <text>
        <r>
          <rPr>
            <sz val="11"/>
            <color indexed="8"/>
            <rFont val="Calibri"/>
            <family val="2"/>
          </rPr>
          <t>Introduzca la fecha de inicio del proceso, en formato dd-mm-aaaa</t>
        </r>
      </text>
    </comment>
    <comment ref="F441" authorId="1" shapeId="0" xr:uid="{9FE652A3-1653-450B-8C4A-BF8DC32DF6F0}">
      <text>
        <r>
          <rPr>
            <sz val="11"/>
            <color indexed="8"/>
            <rFont val="Calibri"/>
            <family val="2"/>
          </rPr>
          <t>Introduzca el lugar de entrega seleccionando la Región, Provincia, Municipio y Distrito de forma escalonada. Debe completar obligatoriamente hasta el nivel de Municipio.</t>
        </r>
      </text>
    </comment>
    <comment ref="F442" authorId="1" shapeId="0" xr:uid="{75BEE39A-665C-46DB-8409-C479D29587D8}">
      <text/>
    </comment>
    <comment ref="C443" authorId="1" shapeId="0" xr:uid="{6E12FB5F-BE33-421B-8ED9-3EE5E74096AA}">
      <text>
        <r>
          <rPr>
            <sz val="11"/>
            <color indexed="8"/>
            <rFont val="Calibri"/>
            <family val="2"/>
          </rPr>
          <t>Introduzca la fecha prevista de adjudicación, en formato dd-mm-aaaa</t>
        </r>
      </text>
    </comment>
    <comment ref="F443" authorId="1" shapeId="0" xr:uid="{9F4B8AAB-A132-4DE3-A0AB-771ACAB92A91}">
      <text/>
    </comment>
    <comment ref="F444" authorId="1" shapeId="0" xr:uid="{5BDE74D4-E554-42F0-BC31-A0D47E08D504}">
      <text/>
    </comment>
    <comment ref="A446" authorId="1" shapeId="0" xr:uid="{5D54E68B-42A2-4046-884F-B106CEBB64FF}">
      <text>
        <r>
          <rPr>
            <sz val="11"/>
            <color indexed="8"/>
            <rFont val="Calibri"/>
            <family val="2"/>
          </rPr>
          <t>Introduzca un codigo UNSPSC</t>
        </r>
      </text>
    </comment>
    <comment ref="B446" authorId="1" shapeId="0" xr:uid="{365AB7DC-71A9-42DF-B236-BD9EFAE83E0A}">
      <text>
        <r>
          <rPr>
            <sz val="11"/>
            <color indexed="8"/>
            <rFont val="Calibri"/>
            <family val="2"/>
          </rPr>
          <t>Descripción calculada automáticamente a partir de código del artículo</t>
        </r>
      </text>
    </comment>
    <comment ref="C446" authorId="1" shapeId="0" xr:uid="{F22B1B3F-30F0-4B79-B4E1-42ECCE10257B}">
      <text>
        <r>
          <rPr>
            <sz val="11"/>
            <color indexed="8"/>
            <rFont val="Calibri"/>
            <family val="2"/>
          </rPr>
          <t>Seleccione un valor de la lista</t>
        </r>
      </text>
    </comment>
    <comment ref="D446" authorId="1" shapeId="0" xr:uid="{3CDA05FA-8241-42DD-BAC6-580EB34F43A5}">
      <text>
        <r>
          <rPr>
            <sz val="11"/>
            <color indexed="8"/>
            <rFont val="Calibri"/>
            <family val="2"/>
          </rPr>
          <t>Introduzca un número con dos decimales como máximo. Debe ser igual o mayor a la "Cantidad Real Consumida"</t>
        </r>
      </text>
    </comment>
    <comment ref="E446" authorId="1" shapeId="0" xr:uid="{31662FA7-B5F4-4195-8160-97580BDBC06B}">
      <text>
        <r>
          <rPr>
            <sz val="11"/>
            <color indexed="8"/>
            <rFont val="Calibri"/>
            <family val="2"/>
          </rPr>
          <t>Introduzca un número con dos decimales como máximo</t>
        </r>
      </text>
    </comment>
    <comment ref="F446" authorId="1" shapeId="0" xr:uid="{01619C1C-B2BF-4476-99A1-74EEED1F4FBF}">
      <text>
        <r>
          <rPr>
            <sz val="11"/>
            <color indexed="8"/>
            <rFont val="Calibri"/>
            <family val="2"/>
          </rPr>
          <t>Monto calculado automáticamente por el sistema</t>
        </r>
      </text>
    </comment>
    <comment ref="A469" authorId="1" shapeId="0" xr:uid="{52B3563D-77F8-4EA2-985A-27E7752C95EE}">
      <text>
        <r>
          <rPr>
            <sz val="11"/>
            <color indexed="8"/>
            <rFont val="Calibri"/>
            <family val="2"/>
          </rPr>
          <t>Introducir un texto con el nombre o referencia de la contratación</t>
        </r>
      </text>
    </comment>
    <comment ref="B469" authorId="1" shapeId="0" xr:uid="{2A16D6F4-F443-4C1F-809D-DC4044AFD178}">
      <text>
        <r>
          <rPr>
            <sz val="11"/>
            <color indexed="8"/>
            <rFont val="Calibri"/>
            <family val="2"/>
          </rPr>
          <t>Introduzca un texto con la finalidad de la contratación</t>
        </r>
      </text>
    </comment>
    <comment ref="C469" authorId="1" shapeId="0" xr:uid="{7DDDE214-8E47-49FC-A63E-7A159CCFFC2C}">
      <text>
        <r>
          <rPr>
            <sz val="11"/>
            <color indexed="8"/>
            <rFont val="Calibri"/>
            <family val="2"/>
          </rPr>
          <t>Seleccionar un valor del listado</t>
        </r>
      </text>
    </comment>
    <comment ref="D469" authorId="1" shapeId="0" xr:uid="{51380F51-1331-4107-8F9A-81E293D33943}">
      <text>
        <r>
          <rPr>
            <sz val="11"/>
            <color indexed="8"/>
            <rFont val="Calibri"/>
            <family val="2"/>
          </rPr>
          <t>Seleccione el tipo de procedimiento</t>
        </r>
      </text>
    </comment>
    <comment ref="E469" authorId="1" shapeId="0" xr:uid="{F3BBF346-C6FF-4CA3-BDB2-00922A3EA2C5}">
      <text>
        <r>
          <rPr>
            <sz val="11"/>
            <color indexed="8"/>
            <rFont val="Calibri"/>
            <family val="2"/>
          </rPr>
          <t>Seleccione un valor de la lista</t>
        </r>
      </text>
    </comment>
    <comment ref="F469" authorId="1" shapeId="0" xr:uid="{06B41FE1-284D-4242-9E00-995C0EE6AB4F}">
      <text>
        <r>
          <rPr>
            <sz val="11"/>
            <color indexed="8"/>
            <rFont val="Calibri"/>
            <family val="2"/>
          </rPr>
          <t>Introduzca el código SNIP</t>
        </r>
      </text>
    </comment>
    <comment ref="C470" authorId="1" shapeId="0" xr:uid="{99927CD2-9059-4B35-AFE2-58824E5D85DF}">
      <text>
        <r>
          <rPr>
            <sz val="11"/>
            <color indexed="8"/>
            <rFont val="Calibri"/>
            <family val="2"/>
          </rPr>
          <t>Introduzca la fecha de inicio del proceso, en formato dd-mm-aaaa</t>
        </r>
      </text>
    </comment>
    <comment ref="F470" authorId="1" shapeId="0" xr:uid="{2C494CFB-FCC3-4D2D-9F28-F12AC7D46511}">
      <text>
        <r>
          <rPr>
            <sz val="11"/>
            <color indexed="8"/>
            <rFont val="Calibri"/>
            <family val="2"/>
          </rPr>
          <t>Introduzca el lugar de entrega seleccionando la Región, Provincia, Municipio y Distrito de forma escalonada. Debe completar obligatoriamente hasta el nivel de Municipio.</t>
        </r>
      </text>
    </comment>
    <comment ref="F471" authorId="1" shapeId="0" xr:uid="{353FBB3D-266B-4201-BDB0-F039F6B5BF0F}">
      <text/>
    </comment>
    <comment ref="C472" authorId="1" shapeId="0" xr:uid="{142328BE-3F16-4DFE-AB1F-B2A98708410E}">
      <text>
        <r>
          <rPr>
            <sz val="11"/>
            <color indexed="8"/>
            <rFont val="Calibri"/>
            <family val="2"/>
          </rPr>
          <t>Introduzca la fecha prevista de adjudicación, en formato dd-mm-aaaa</t>
        </r>
      </text>
    </comment>
    <comment ref="F472" authorId="1" shapeId="0" xr:uid="{596886F6-CA1D-4026-9B81-688419D62265}">
      <text/>
    </comment>
    <comment ref="F473" authorId="1" shapeId="0" xr:uid="{8813888D-F2A0-4DC5-A196-F35F7102CA31}">
      <text/>
    </comment>
    <comment ref="A475" authorId="1" shapeId="0" xr:uid="{75CACD59-F993-434E-9DA7-88CB0E08EAEA}">
      <text>
        <r>
          <rPr>
            <sz val="11"/>
            <color indexed="8"/>
            <rFont val="Calibri"/>
            <family val="2"/>
          </rPr>
          <t>Introduzca un codigo UNSPSC</t>
        </r>
      </text>
    </comment>
    <comment ref="B475" authorId="1" shapeId="0" xr:uid="{1864F70C-1DF8-4FFF-9922-EEF68C0D7EA9}">
      <text>
        <r>
          <rPr>
            <sz val="11"/>
            <color indexed="8"/>
            <rFont val="Calibri"/>
            <family val="2"/>
          </rPr>
          <t>Descripción calculada automáticamente a partir de código del artículo</t>
        </r>
      </text>
    </comment>
    <comment ref="C475" authorId="1" shapeId="0" xr:uid="{B14900AE-0A40-4A0C-9DD3-971EED4F1EC3}">
      <text>
        <r>
          <rPr>
            <sz val="11"/>
            <color indexed="8"/>
            <rFont val="Calibri"/>
            <family val="2"/>
          </rPr>
          <t>Seleccione un valor de la lista</t>
        </r>
      </text>
    </comment>
    <comment ref="D475" authorId="1" shapeId="0" xr:uid="{D8D6CC84-8431-40F2-A66E-74D0C4C8F9A7}">
      <text>
        <r>
          <rPr>
            <sz val="11"/>
            <color indexed="8"/>
            <rFont val="Calibri"/>
            <family val="2"/>
          </rPr>
          <t>Introduzca un número con dos decimales como máximo. Debe ser igual o mayor a la "Cantidad Real Consumida"</t>
        </r>
      </text>
    </comment>
    <comment ref="E475" authorId="1" shapeId="0" xr:uid="{0015E3A0-3D18-4728-B0E1-7F0BA364D215}">
      <text>
        <r>
          <rPr>
            <sz val="11"/>
            <color indexed="8"/>
            <rFont val="Calibri"/>
            <family val="2"/>
          </rPr>
          <t>Introduzca un número con dos decimales como máximo</t>
        </r>
      </text>
    </comment>
    <comment ref="F475" authorId="1" shapeId="0" xr:uid="{9D663FF6-D4EA-46DB-9B49-383F6DAA3B3A}">
      <text>
        <r>
          <rPr>
            <sz val="11"/>
            <color indexed="8"/>
            <rFont val="Calibri"/>
            <family val="2"/>
          </rPr>
          <t>Monto calculado automáticamente por el sistema</t>
        </r>
      </text>
    </comment>
    <comment ref="A496" authorId="1" shapeId="0" xr:uid="{8249F70B-F3E3-4D62-AF65-97CD1607CB96}">
      <text>
        <r>
          <rPr>
            <sz val="11"/>
            <color indexed="8"/>
            <rFont val="Calibri"/>
            <family val="2"/>
          </rPr>
          <t>Introducir un texto con el nombre o referencia de la contratación</t>
        </r>
      </text>
    </comment>
    <comment ref="B496" authorId="1" shapeId="0" xr:uid="{AFE850A9-8E14-4F17-84CC-C56B9B51A7D4}">
      <text>
        <r>
          <rPr>
            <sz val="11"/>
            <color indexed="8"/>
            <rFont val="Calibri"/>
            <family val="2"/>
          </rPr>
          <t>Introduzca un texto con la finalidad de la contratación</t>
        </r>
      </text>
    </comment>
    <comment ref="C496" authorId="1" shapeId="0" xr:uid="{EAE5F7C8-D3D6-4978-B646-C71C5773AB32}">
      <text>
        <r>
          <rPr>
            <sz val="11"/>
            <color indexed="8"/>
            <rFont val="Calibri"/>
            <family val="2"/>
          </rPr>
          <t>Seleccionar un valor del listado</t>
        </r>
      </text>
    </comment>
    <comment ref="D496" authorId="1" shapeId="0" xr:uid="{1FB6E4D0-2EC1-4024-B6BB-7B564BA0AAC8}">
      <text>
        <r>
          <rPr>
            <sz val="11"/>
            <color indexed="8"/>
            <rFont val="Calibri"/>
            <family val="2"/>
          </rPr>
          <t>Seleccione el tipo de procedimiento</t>
        </r>
      </text>
    </comment>
    <comment ref="E496" authorId="1" shapeId="0" xr:uid="{3334523F-4A24-43AB-88ED-C987D070B6E4}">
      <text>
        <r>
          <rPr>
            <sz val="11"/>
            <color indexed="8"/>
            <rFont val="Calibri"/>
            <family val="2"/>
          </rPr>
          <t>Seleccione un valor de la lista</t>
        </r>
      </text>
    </comment>
    <comment ref="F496" authorId="1" shapeId="0" xr:uid="{E70D07F3-BC24-4860-A14C-1FD484BF017B}">
      <text>
        <r>
          <rPr>
            <sz val="11"/>
            <color indexed="8"/>
            <rFont val="Calibri"/>
            <family val="2"/>
          </rPr>
          <t>Introduzca el código SNIP</t>
        </r>
      </text>
    </comment>
    <comment ref="C497" authorId="1" shapeId="0" xr:uid="{929F17B9-4CA0-497D-ACCB-CD86718ECE04}">
      <text>
        <r>
          <rPr>
            <sz val="11"/>
            <color indexed="8"/>
            <rFont val="Calibri"/>
            <family val="2"/>
          </rPr>
          <t>Introduzca la fecha de inicio del proceso, en formato dd-mm-aaaa</t>
        </r>
      </text>
    </comment>
    <comment ref="F497" authorId="1" shapeId="0" xr:uid="{FCCB4078-8CFA-44B7-8491-7FFED6117BB0}">
      <text>
        <r>
          <rPr>
            <sz val="11"/>
            <color indexed="8"/>
            <rFont val="Calibri"/>
            <family val="2"/>
          </rPr>
          <t>Introduzca el lugar de entrega seleccionando la Región, Provincia, Municipio y Distrito de forma escalonada. Debe completar obligatoriamente hasta el nivel de Municipio.</t>
        </r>
      </text>
    </comment>
    <comment ref="F498" authorId="1" shapeId="0" xr:uid="{AD1C4D2B-D520-432B-B975-1DAB569D672D}">
      <text/>
    </comment>
    <comment ref="C499" authorId="1" shapeId="0" xr:uid="{9BE36F91-7B78-44A0-9567-1D17F18C249C}">
      <text>
        <r>
          <rPr>
            <sz val="11"/>
            <color indexed="8"/>
            <rFont val="Calibri"/>
            <family val="2"/>
          </rPr>
          <t>Introduzca la fecha prevista de adjudicación, en formato dd-mm-aaaa</t>
        </r>
      </text>
    </comment>
    <comment ref="F499" authorId="1" shapeId="0" xr:uid="{0F487D78-EEDE-435F-BD62-7591EAF587F0}">
      <text/>
    </comment>
    <comment ref="F500" authorId="1" shapeId="0" xr:uid="{2DE1EE9F-F100-42D6-8990-5CF7B6DC78BD}">
      <text/>
    </comment>
    <comment ref="A502" authorId="1" shapeId="0" xr:uid="{88F7224E-9554-4792-83FF-95F8D247F764}">
      <text>
        <r>
          <rPr>
            <sz val="11"/>
            <color indexed="8"/>
            <rFont val="Calibri"/>
            <family val="2"/>
          </rPr>
          <t>Introduzca un codigo UNSPSC</t>
        </r>
      </text>
    </comment>
    <comment ref="B502" authorId="1" shapeId="0" xr:uid="{26F9BAE2-C6BF-493D-8937-592B348FB8F3}">
      <text>
        <r>
          <rPr>
            <sz val="11"/>
            <color indexed="8"/>
            <rFont val="Calibri"/>
            <family val="2"/>
          </rPr>
          <t>Descripción calculada automáticamente a partir de código del artículo</t>
        </r>
      </text>
    </comment>
    <comment ref="C502" authorId="1" shapeId="0" xr:uid="{62B1AC55-D586-4381-9504-C3D14EAF0D89}">
      <text>
        <r>
          <rPr>
            <sz val="11"/>
            <color indexed="8"/>
            <rFont val="Calibri"/>
            <family val="2"/>
          </rPr>
          <t>Seleccione un valor de la lista</t>
        </r>
      </text>
    </comment>
    <comment ref="D502" authorId="1" shapeId="0" xr:uid="{F440250B-D603-4F3E-AC6B-4CA6CAAD3D55}">
      <text>
        <r>
          <rPr>
            <sz val="11"/>
            <color indexed="8"/>
            <rFont val="Calibri"/>
            <family val="2"/>
          </rPr>
          <t>Introduzca un número con dos decimales como máximo. Debe ser igual o mayor a la "Cantidad Real Consumida"</t>
        </r>
      </text>
    </comment>
    <comment ref="E502" authorId="1" shapeId="0" xr:uid="{6F4AC8AD-2E18-45C8-BC31-5CD9EF2E9A4E}">
      <text>
        <r>
          <rPr>
            <sz val="11"/>
            <color indexed="8"/>
            <rFont val="Calibri"/>
            <family val="2"/>
          </rPr>
          <t>Introduzca un número con dos decimales como máximo</t>
        </r>
      </text>
    </comment>
    <comment ref="F502" authorId="1" shapeId="0" xr:uid="{C6DF57CE-289C-409C-AA19-7F624B6A4463}">
      <text>
        <r>
          <rPr>
            <sz val="11"/>
            <color indexed="8"/>
            <rFont val="Calibri"/>
            <family val="2"/>
          </rPr>
          <t>Monto calculado automáticamente por el sistema</t>
        </r>
      </text>
    </comment>
    <comment ref="A508" authorId="1" shapeId="0" xr:uid="{79FD7511-53D8-437F-863C-6EB8A6DF22D5}">
      <text>
        <r>
          <rPr>
            <sz val="11"/>
            <color indexed="8"/>
            <rFont val="Calibri"/>
            <family val="2"/>
          </rPr>
          <t>Introducir un texto con el nombre o referencia de la contratación</t>
        </r>
      </text>
    </comment>
    <comment ref="B508" authorId="1" shapeId="0" xr:uid="{ED8BF485-C773-4FAE-AB2D-0D6D7F569012}">
      <text>
        <r>
          <rPr>
            <sz val="11"/>
            <color indexed="8"/>
            <rFont val="Calibri"/>
            <family val="2"/>
          </rPr>
          <t>Introduzca un texto con la finalidad de la contratación</t>
        </r>
      </text>
    </comment>
    <comment ref="C508" authorId="1" shapeId="0" xr:uid="{96131F59-4B99-49FA-BA2B-C75875E2A793}">
      <text>
        <r>
          <rPr>
            <sz val="11"/>
            <color indexed="8"/>
            <rFont val="Calibri"/>
            <family val="2"/>
          </rPr>
          <t>Seleccionar un valor del listado</t>
        </r>
      </text>
    </comment>
    <comment ref="D508" authorId="1" shapeId="0" xr:uid="{F7748B5F-EC59-4ABE-8CEC-3051C713FAF1}">
      <text>
        <r>
          <rPr>
            <sz val="11"/>
            <color indexed="8"/>
            <rFont val="Calibri"/>
            <family val="2"/>
          </rPr>
          <t>Seleccione el tipo de procedimiento</t>
        </r>
      </text>
    </comment>
    <comment ref="E508" authorId="1" shapeId="0" xr:uid="{D64491CA-A378-47D7-9C34-949061E612D1}">
      <text>
        <r>
          <rPr>
            <sz val="11"/>
            <color indexed="8"/>
            <rFont val="Calibri"/>
            <family val="2"/>
          </rPr>
          <t>Seleccione un valor de la lista</t>
        </r>
      </text>
    </comment>
    <comment ref="F508" authorId="1" shapeId="0" xr:uid="{261B6252-501A-4FEC-A15E-3DB6B8A26A07}">
      <text>
        <r>
          <rPr>
            <sz val="11"/>
            <color indexed="8"/>
            <rFont val="Calibri"/>
            <family val="2"/>
          </rPr>
          <t>Introduzca el código SNIP</t>
        </r>
      </text>
    </comment>
    <comment ref="C509" authorId="1" shapeId="0" xr:uid="{B0B06ED2-C7AE-4DDE-88EC-6D1552685035}">
      <text>
        <r>
          <rPr>
            <sz val="11"/>
            <color indexed="8"/>
            <rFont val="Calibri"/>
            <family val="2"/>
          </rPr>
          <t>Introduzca la fecha de inicio del proceso, en formato dd-mm-aaaa</t>
        </r>
      </text>
    </comment>
    <comment ref="F509" authorId="1" shapeId="0" xr:uid="{72EAB2F6-739E-414E-B382-0DA4585DB736}">
      <text>
        <r>
          <rPr>
            <sz val="11"/>
            <color indexed="8"/>
            <rFont val="Calibri"/>
            <family val="2"/>
          </rPr>
          <t>Introduzca el lugar de entrega seleccionando la Región, Provincia, Municipio y Distrito de forma escalonada. Debe completar obligatoriamente hasta el nivel de Municipio.</t>
        </r>
      </text>
    </comment>
    <comment ref="F510" authorId="1" shapeId="0" xr:uid="{89B07126-158B-4B04-8AC0-F16F26F7986B}">
      <text/>
    </comment>
    <comment ref="C511" authorId="1" shapeId="0" xr:uid="{19512110-EACE-41E1-AA0B-E72D5A58B1B0}">
      <text>
        <r>
          <rPr>
            <sz val="11"/>
            <color indexed="8"/>
            <rFont val="Calibri"/>
            <family val="2"/>
          </rPr>
          <t>Introduzca la fecha prevista de adjudicación, en formato dd-mm-aaaa</t>
        </r>
      </text>
    </comment>
    <comment ref="F511" authorId="1" shapeId="0" xr:uid="{2A058A19-C4F2-4F68-A379-903D61D04B6A}">
      <text/>
    </comment>
    <comment ref="F512" authorId="1" shapeId="0" xr:uid="{C6117817-12FE-4BA5-BFA6-9C7F85607D43}">
      <text/>
    </comment>
    <comment ref="A514" authorId="1" shapeId="0" xr:uid="{2BB0B2EC-862B-4E23-AD8F-D37C9E3917ED}">
      <text>
        <r>
          <rPr>
            <sz val="11"/>
            <color indexed="8"/>
            <rFont val="Calibri"/>
            <family val="2"/>
          </rPr>
          <t>Introduzca un codigo UNSPSC</t>
        </r>
      </text>
    </comment>
    <comment ref="B514" authorId="1" shapeId="0" xr:uid="{93AE427E-9B7D-4BAD-B66B-3B24D1B9D0A3}">
      <text>
        <r>
          <rPr>
            <sz val="11"/>
            <color indexed="8"/>
            <rFont val="Calibri"/>
            <family val="2"/>
          </rPr>
          <t>Descripción calculada automáticamente a partir de código del artículo</t>
        </r>
      </text>
    </comment>
    <comment ref="C514" authorId="1" shapeId="0" xr:uid="{6C32C8C6-F033-4E40-A486-A8D1EAC785C3}">
      <text>
        <r>
          <rPr>
            <sz val="11"/>
            <color indexed="8"/>
            <rFont val="Calibri"/>
            <family val="2"/>
          </rPr>
          <t>Seleccione un valor de la lista</t>
        </r>
      </text>
    </comment>
    <comment ref="D514" authorId="1" shapeId="0" xr:uid="{B621E43C-4894-4701-8EB9-1EB44EC13D0B}">
      <text>
        <r>
          <rPr>
            <sz val="11"/>
            <color indexed="8"/>
            <rFont val="Calibri"/>
            <family val="2"/>
          </rPr>
          <t>Introduzca un número con dos decimales como máximo. Debe ser igual o mayor a la "Cantidad Real Consumida"</t>
        </r>
      </text>
    </comment>
    <comment ref="E514" authorId="1" shapeId="0" xr:uid="{D1070FD1-7E14-4AB6-AA83-D75A025B991F}">
      <text>
        <r>
          <rPr>
            <sz val="11"/>
            <color indexed="8"/>
            <rFont val="Calibri"/>
            <family val="2"/>
          </rPr>
          <t>Introduzca un número con dos decimales como máximo</t>
        </r>
      </text>
    </comment>
    <comment ref="F514" authorId="1" shapeId="0" xr:uid="{3A92BF9D-D135-47D9-9854-7B47905DD501}">
      <text>
        <r>
          <rPr>
            <sz val="11"/>
            <color indexed="8"/>
            <rFont val="Calibri"/>
            <family val="2"/>
          </rPr>
          <t>Monto calculado automáticamente por el sistema</t>
        </r>
      </text>
    </comment>
    <comment ref="A521" authorId="1" shapeId="0" xr:uid="{92B41E04-3FCD-48D2-BA4D-E8E8EF677A5A}">
      <text>
        <r>
          <rPr>
            <sz val="11"/>
            <color indexed="8"/>
            <rFont val="Calibri"/>
            <family val="2"/>
          </rPr>
          <t>Introducir un texto con el nombre o referencia de la contratación</t>
        </r>
      </text>
    </comment>
    <comment ref="B521" authorId="1" shapeId="0" xr:uid="{BE742E3B-A267-4BB7-A3D6-F0A3A8E4D273}">
      <text>
        <r>
          <rPr>
            <sz val="11"/>
            <color indexed="8"/>
            <rFont val="Calibri"/>
            <family val="2"/>
          </rPr>
          <t>Introduzca un texto con la finalidad de la contratación</t>
        </r>
      </text>
    </comment>
    <comment ref="C521" authorId="1" shapeId="0" xr:uid="{9E6D7DF4-FC9C-434B-9A7D-230FB246EF78}">
      <text>
        <r>
          <rPr>
            <sz val="11"/>
            <color indexed="8"/>
            <rFont val="Calibri"/>
            <family val="2"/>
          </rPr>
          <t>Seleccionar un valor del listado</t>
        </r>
      </text>
    </comment>
    <comment ref="D521" authorId="1" shapeId="0" xr:uid="{C490A05F-D12E-4626-84BC-AE95315DC38C}">
      <text>
        <r>
          <rPr>
            <sz val="11"/>
            <color indexed="8"/>
            <rFont val="Calibri"/>
            <family val="2"/>
          </rPr>
          <t>Seleccione el tipo de procedimiento</t>
        </r>
      </text>
    </comment>
    <comment ref="E521" authorId="1" shapeId="0" xr:uid="{4E60CBEF-C8E7-4739-A149-B833D0D0A374}">
      <text>
        <r>
          <rPr>
            <sz val="11"/>
            <color indexed="8"/>
            <rFont val="Calibri"/>
            <family val="2"/>
          </rPr>
          <t>Seleccione un valor de la lista</t>
        </r>
      </text>
    </comment>
    <comment ref="F521" authorId="1" shapeId="0" xr:uid="{968D9AE7-753B-479F-960D-89A6B1C21A18}">
      <text>
        <r>
          <rPr>
            <sz val="11"/>
            <color indexed="8"/>
            <rFont val="Calibri"/>
            <family val="2"/>
          </rPr>
          <t>Introduzca el código SNIP</t>
        </r>
      </text>
    </comment>
    <comment ref="C522" authorId="1" shapeId="0" xr:uid="{8427B1AF-AB50-457F-BF70-84678E8F92F3}">
      <text>
        <r>
          <rPr>
            <sz val="11"/>
            <color indexed="8"/>
            <rFont val="Calibri"/>
            <family val="2"/>
          </rPr>
          <t>Introduzca la fecha de inicio del proceso, en formato dd-mm-aaaa</t>
        </r>
      </text>
    </comment>
    <comment ref="F522" authorId="1" shapeId="0" xr:uid="{C83FD76E-E2F3-4D79-B7D9-08796C4CC364}">
      <text>
        <r>
          <rPr>
            <sz val="11"/>
            <color indexed="8"/>
            <rFont val="Calibri"/>
            <family val="2"/>
          </rPr>
          <t>Introduzca el lugar de entrega seleccionando la Región, Provincia, Municipio y Distrito de forma escalonada. Debe completar obligatoriamente hasta el nivel de Municipio.</t>
        </r>
      </text>
    </comment>
    <comment ref="F523" authorId="1" shapeId="0" xr:uid="{98E24E5A-01E1-4897-A095-1767861DD61A}">
      <text/>
    </comment>
    <comment ref="C524" authorId="1" shapeId="0" xr:uid="{E8ED9BC9-FEF8-4AB5-92D7-67F87D6D6A5A}">
      <text>
        <r>
          <rPr>
            <sz val="11"/>
            <color indexed="8"/>
            <rFont val="Calibri"/>
            <family val="2"/>
          </rPr>
          <t>Introduzca la fecha prevista de adjudicación, en formato dd-mm-aaaa</t>
        </r>
      </text>
    </comment>
    <comment ref="F524" authorId="1" shapeId="0" xr:uid="{DF1A8B24-B137-449E-8D01-18E07167A030}">
      <text/>
    </comment>
    <comment ref="F525" authorId="1" shapeId="0" xr:uid="{B6C964C2-83EA-4EBE-97B1-882EA78A7A3B}">
      <text/>
    </comment>
    <comment ref="A527" authorId="1" shapeId="0" xr:uid="{1905888C-480C-4206-8A92-DB24F42EEF40}">
      <text>
        <r>
          <rPr>
            <sz val="11"/>
            <color indexed="8"/>
            <rFont val="Calibri"/>
            <family val="2"/>
          </rPr>
          <t>Introduzca un codigo UNSPSC</t>
        </r>
      </text>
    </comment>
    <comment ref="B527" authorId="1" shapeId="0" xr:uid="{7966C679-8BCF-4793-90CF-86B98ACDA3F9}">
      <text>
        <r>
          <rPr>
            <sz val="11"/>
            <color indexed="8"/>
            <rFont val="Calibri"/>
            <family val="2"/>
          </rPr>
          <t>Descripción calculada automáticamente a partir de código del artículo</t>
        </r>
      </text>
    </comment>
    <comment ref="C527" authorId="1" shapeId="0" xr:uid="{2591A96A-691E-41B6-838C-9377CD6CC3F3}">
      <text>
        <r>
          <rPr>
            <sz val="11"/>
            <color indexed="8"/>
            <rFont val="Calibri"/>
            <family val="2"/>
          </rPr>
          <t>Seleccione un valor de la lista</t>
        </r>
      </text>
    </comment>
    <comment ref="D527" authorId="1" shapeId="0" xr:uid="{314BFB9F-69EA-49CD-A2A5-DDB3A2F3B56E}">
      <text>
        <r>
          <rPr>
            <sz val="11"/>
            <color indexed="8"/>
            <rFont val="Calibri"/>
            <family val="2"/>
          </rPr>
          <t>Introduzca un número con dos decimales como máximo. Debe ser igual o mayor a la "Cantidad Real Consumida"</t>
        </r>
      </text>
    </comment>
    <comment ref="E527" authorId="1" shapeId="0" xr:uid="{21CCF5A4-0113-4972-A2D3-5FE80A3182FA}">
      <text>
        <r>
          <rPr>
            <sz val="11"/>
            <color indexed="8"/>
            <rFont val="Calibri"/>
            <family val="2"/>
          </rPr>
          <t>Introduzca un número con dos decimales como máximo</t>
        </r>
      </text>
    </comment>
    <comment ref="F527" authorId="1" shapeId="0" xr:uid="{7CF429BD-C817-472E-8EE3-E98B3DFF178A}">
      <text>
        <r>
          <rPr>
            <sz val="11"/>
            <color indexed="8"/>
            <rFont val="Calibri"/>
            <family val="2"/>
          </rPr>
          <t>Monto calculado automáticamente por el sistema</t>
        </r>
      </text>
    </comment>
    <comment ref="A532" authorId="1" shapeId="0" xr:uid="{EE13A01A-CEAF-4B19-ADDB-FBF084AAA12B}">
      <text>
        <r>
          <rPr>
            <sz val="11"/>
            <color indexed="8"/>
            <rFont val="Calibri"/>
            <family val="2"/>
          </rPr>
          <t>Introducir un texto con el nombre o referencia de la contratación</t>
        </r>
      </text>
    </comment>
    <comment ref="B532" authorId="1" shapeId="0" xr:uid="{E2C2FDFC-FA98-41C4-BD4D-5421E7B0B639}">
      <text>
        <r>
          <rPr>
            <sz val="11"/>
            <color indexed="8"/>
            <rFont val="Calibri"/>
            <family val="2"/>
          </rPr>
          <t>Introduzca un texto con la finalidad de la contratación</t>
        </r>
      </text>
    </comment>
    <comment ref="C532" authorId="1" shapeId="0" xr:uid="{7A60F499-F15E-448F-9E92-250AC6E9977A}">
      <text>
        <r>
          <rPr>
            <sz val="11"/>
            <color indexed="8"/>
            <rFont val="Calibri"/>
            <family val="2"/>
          </rPr>
          <t>Seleccionar un valor del listado</t>
        </r>
      </text>
    </comment>
    <comment ref="D532" authorId="1" shapeId="0" xr:uid="{E7FA0651-58D8-423C-BC60-507FDDFE721F}">
      <text>
        <r>
          <rPr>
            <sz val="11"/>
            <color indexed="8"/>
            <rFont val="Calibri"/>
            <family val="2"/>
          </rPr>
          <t>Seleccione el tipo de procedimiento</t>
        </r>
      </text>
    </comment>
    <comment ref="E532" authorId="1" shapeId="0" xr:uid="{D1D042BB-8343-41FE-82B9-2665B18300BA}">
      <text>
        <r>
          <rPr>
            <sz val="11"/>
            <color indexed="8"/>
            <rFont val="Calibri"/>
            <family val="2"/>
          </rPr>
          <t>Seleccione un valor de la lista</t>
        </r>
      </text>
    </comment>
    <comment ref="F532" authorId="1" shapeId="0" xr:uid="{76F47524-572A-4C79-9C79-7414EDCA5B24}">
      <text>
        <r>
          <rPr>
            <sz val="11"/>
            <color indexed="8"/>
            <rFont val="Calibri"/>
            <family val="2"/>
          </rPr>
          <t>Introduzca el código SNIP</t>
        </r>
      </text>
    </comment>
    <comment ref="C533" authorId="1" shapeId="0" xr:uid="{A816F467-DB59-4EFA-A63D-30C36BA1E4A7}">
      <text>
        <r>
          <rPr>
            <sz val="11"/>
            <color indexed="8"/>
            <rFont val="Calibri"/>
            <family val="2"/>
          </rPr>
          <t>Introduzca la fecha de inicio del proceso, en formato dd-mm-aaaa</t>
        </r>
      </text>
    </comment>
    <comment ref="F533" authorId="1" shapeId="0" xr:uid="{025B777E-EC19-4FE5-A48C-44F5380B2F79}">
      <text>
        <r>
          <rPr>
            <sz val="11"/>
            <color indexed="8"/>
            <rFont val="Calibri"/>
            <family val="2"/>
          </rPr>
          <t>Introduzca el lugar de entrega seleccionando la Región, Provincia, Municipio y Distrito de forma escalonada. Debe completar obligatoriamente hasta el nivel de Municipio.</t>
        </r>
      </text>
    </comment>
    <comment ref="F534" authorId="1" shapeId="0" xr:uid="{04A5C6A6-451B-4691-BEA7-B7197E87FED7}">
      <text/>
    </comment>
    <comment ref="C535" authorId="1" shapeId="0" xr:uid="{757E0D01-A1A6-4D7D-BFBD-840070ACDD4A}">
      <text>
        <r>
          <rPr>
            <sz val="11"/>
            <color indexed="8"/>
            <rFont val="Calibri"/>
            <family val="2"/>
          </rPr>
          <t>Introduzca la fecha prevista de adjudicación, en formato dd-mm-aaaa</t>
        </r>
      </text>
    </comment>
    <comment ref="F535" authorId="1" shapeId="0" xr:uid="{DF3238CE-394A-485E-917B-DB0E945AFCB2}">
      <text/>
    </comment>
    <comment ref="F536" authorId="1" shapeId="0" xr:uid="{EEE5F187-6068-4F6B-B79D-F56255AC2BAA}">
      <text/>
    </comment>
    <comment ref="A538" authorId="1" shapeId="0" xr:uid="{FEE4C36D-5ED0-4E3F-8A37-5F05BE4301C9}">
      <text>
        <r>
          <rPr>
            <sz val="11"/>
            <color indexed="8"/>
            <rFont val="Calibri"/>
            <family val="2"/>
          </rPr>
          <t>Introduzca un codigo UNSPSC</t>
        </r>
      </text>
    </comment>
    <comment ref="B538" authorId="1" shapeId="0" xr:uid="{B2C7CD82-53D9-4A00-9812-6D1AFC634FAB}">
      <text>
        <r>
          <rPr>
            <sz val="11"/>
            <color indexed="8"/>
            <rFont val="Calibri"/>
            <family val="2"/>
          </rPr>
          <t>Descripción calculada automáticamente a partir de código del artículo</t>
        </r>
      </text>
    </comment>
    <comment ref="C538" authorId="1" shapeId="0" xr:uid="{038E414D-5CB6-41DE-B1AD-1C90E722926C}">
      <text>
        <r>
          <rPr>
            <sz val="11"/>
            <color indexed="8"/>
            <rFont val="Calibri"/>
            <family val="2"/>
          </rPr>
          <t>Seleccione un valor de la lista</t>
        </r>
      </text>
    </comment>
    <comment ref="D538" authorId="1" shapeId="0" xr:uid="{57EB8475-1D7D-455E-A77D-459A8F4EDF2F}">
      <text>
        <r>
          <rPr>
            <sz val="11"/>
            <color indexed="8"/>
            <rFont val="Calibri"/>
            <family val="2"/>
          </rPr>
          <t>Introduzca un número con dos decimales como máximo. Debe ser igual o mayor a la "Cantidad Real Consumida"</t>
        </r>
      </text>
    </comment>
    <comment ref="E538" authorId="1" shapeId="0" xr:uid="{ADB79612-7ABC-4201-ABA2-87133B2DCC92}">
      <text>
        <r>
          <rPr>
            <sz val="11"/>
            <color indexed="8"/>
            <rFont val="Calibri"/>
            <family val="2"/>
          </rPr>
          <t>Introduzca un número con dos decimales como máximo</t>
        </r>
      </text>
    </comment>
    <comment ref="F538" authorId="1" shapeId="0" xr:uid="{0F336618-A473-4A9B-88EA-EA0DAD611619}">
      <text>
        <r>
          <rPr>
            <sz val="11"/>
            <color indexed="8"/>
            <rFont val="Calibri"/>
            <family val="2"/>
          </rPr>
          <t>Monto calculado automáticamente por el sistema</t>
        </r>
      </text>
    </comment>
    <comment ref="A543" authorId="1" shapeId="0" xr:uid="{AA3BE64D-A82F-4545-A2B4-656AAB2945E6}">
      <text>
        <r>
          <rPr>
            <sz val="11"/>
            <color indexed="8"/>
            <rFont val="Calibri"/>
            <family val="2"/>
          </rPr>
          <t>Introducir un texto con el nombre o referencia de la contratación</t>
        </r>
      </text>
    </comment>
    <comment ref="B543" authorId="1" shapeId="0" xr:uid="{8AB0FFEF-367C-48E7-8395-0C3C2815B0C8}">
      <text>
        <r>
          <rPr>
            <sz val="11"/>
            <color indexed="8"/>
            <rFont val="Calibri"/>
            <family val="2"/>
          </rPr>
          <t>Introduzca un texto con la finalidad de la contratación</t>
        </r>
      </text>
    </comment>
    <comment ref="C543" authorId="1" shapeId="0" xr:uid="{E25BCB76-1FA3-436A-8D16-9CE3A8454D4E}">
      <text>
        <r>
          <rPr>
            <sz val="11"/>
            <color indexed="8"/>
            <rFont val="Calibri"/>
            <family val="2"/>
          </rPr>
          <t>Seleccionar un valor del listado</t>
        </r>
      </text>
    </comment>
    <comment ref="D543" authorId="1" shapeId="0" xr:uid="{72047B05-1E46-4935-B7E2-C0D83A1E71EB}">
      <text>
        <r>
          <rPr>
            <sz val="11"/>
            <color indexed="8"/>
            <rFont val="Calibri"/>
            <family val="2"/>
          </rPr>
          <t>Seleccione el tipo de procedimiento</t>
        </r>
      </text>
    </comment>
    <comment ref="E543" authorId="1" shapeId="0" xr:uid="{7E8D6FAA-3267-4D3D-932C-4972E95E9133}">
      <text>
        <r>
          <rPr>
            <sz val="11"/>
            <color indexed="8"/>
            <rFont val="Calibri"/>
            <family val="2"/>
          </rPr>
          <t>Seleccione un valor de la lista</t>
        </r>
      </text>
    </comment>
    <comment ref="F543" authorId="1" shapeId="0" xr:uid="{ECCE3ADE-6299-4036-87B5-B959595CABB3}">
      <text>
        <r>
          <rPr>
            <sz val="11"/>
            <color indexed="8"/>
            <rFont val="Calibri"/>
            <family val="2"/>
          </rPr>
          <t>Introduzca el código SNIP</t>
        </r>
      </text>
    </comment>
    <comment ref="C544" authorId="1" shapeId="0" xr:uid="{303B18B8-15A9-4403-885A-05A96AF5229D}">
      <text>
        <r>
          <rPr>
            <sz val="11"/>
            <color indexed="8"/>
            <rFont val="Calibri"/>
            <family val="2"/>
          </rPr>
          <t>Introduzca la fecha de inicio del proceso, en formato dd-mm-aaaa</t>
        </r>
      </text>
    </comment>
    <comment ref="F544" authorId="1" shapeId="0" xr:uid="{8CBF5AEF-6BD0-4523-85B0-776D351C0A43}">
      <text>
        <r>
          <rPr>
            <sz val="11"/>
            <color indexed="8"/>
            <rFont val="Calibri"/>
            <family val="2"/>
          </rPr>
          <t>Introduzca el lugar de entrega seleccionando la Región, Provincia, Municipio y Distrito de forma escalonada. Debe completar obligatoriamente hasta el nivel de Municipio.</t>
        </r>
      </text>
    </comment>
    <comment ref="F545" authorId="1" shapeId="0" xr:uid="{26717BEB-1966-4AED-AF4C-7DDC5B4E99A3}">
      <text/>
    </comment>
    <comment ref="C546" authorId="1" shapeId="0" xr:uid="{D56E372B-3AD8-40C2-A162-995A270AD33A}">
      <text>
        <r>
          <rPr>
            <sz val="11"/>
            <color indexed="8"/>
            <rFont val="Calibri"/>
            <family val="2"/>
          </rPr>
          <t>Introduzca la fecha prevista de adjudicación, en formato dd-mm-aaaa</t>
        </r>
      </text>
    </comment>
    <comment ref="F546" authorId="1" shapeId="0" xr:uid="{FF1611B9-66C6-4D04-B61F-CAAB0838450C}">
      <text/>
    </comment>
    <comment ref="F547" authorId="1" shapeId="0" xr:uid="{A7F3B8EF-CE7E-4A23-BA3B-B252C210C57E}">
      <text/>
    </comment>
    <comment ref="A549" authorId="1" shapeId="0" xr:uid="{19B7A293-A6E5-4D7E-9520-03A19F4EEF4A}">
      <text>
        <r>
          <rPr>
            <sz val="11"/>
            <color indexed="8"/>
            <rFont val="Calibri"/>
            <family val="2"/>
          </rPr>
          <t>Introduzca un codigo UNSPSC</t>
        </r>
      </text>
    </comment>
    <comment ref="B549" authorId="1" shapeId="0" xr:uid="{B33F2650-E282-42DB-AB68-313A6CF05C91}">
      <text>
        <r>
          <rPr>
            <sz val="11"/>
            <color indexed="8"/>
            <rFont val="Calibri"/>
            <family val="2"/>
          </rPr>
          <t>Descripción calculada automáticamente a partir de código del artículo</t>
        </r>
      </text>
    </comment>
    <comment ref="C549" authorId="1" shapeId="0" xr:uid="{80940199-813D-4F13-93EA-DDBD8AA4C7E9}">
      <text>
        <r>
          <rPr>
            <sz val="11"/>
            <color indexed="8"/>
            <rFont val="Calibri"/>
            <family val="2"/>
          </rPr>
          <t>Seleccione un valor de la lista</t>
        </r>
      </text>
    </comment>
    <comment ref="D549" authorId="1" shapeId="0" xr:uid="{1D0FABB1-F3FF-4B99-8E26-562599F063E5}">
      <text>
        <r>
          <rPr>
            <sz val="11"/>
            <color indexed="8"/>
            <rFont val="Calibri"/>
            <family val="2"/>
          </rPr>
          <t>Introduzca un número con dos decimales como máximo. Debe ser igual o mayor a la "Cantidad Real Consumida"</t>
        </r>
      </text>
    </comment>
    <comment ref="E549" authorId="1" shapeId="0" xr:uid="{9DC76009-6F68-4701-A50F-E727F741010A}">
      <text>
        <r>
          <rPr>
            <sz val="11"/>
            <color indexed="8"/>
            <rFont val="Calibri"/>
            <family val="2"/>
          </rPr>
          <t>Introduzca un número con dos decimales como máximo</t>
        </r>
      </text>
    </comment>
    <comment ref="F549" authorId="1" shapeId="0" xr:uid="{EB3B03A3-5F42-4554-9AD3-C03BCB23881A}">
      <text>
        <r>
          <rPr>
            <sz val="11"/>
            <color indexed="8"/>
            <rFont val="Calibri"/>
            <family val="2"/>
          </rPr>
          <t>Monto calculado automáticamente por el sistema</t>
        </r>
      </text>
    </comment>
  </commentList>
</comments>
</file>

<file path=xl/sharedStrings.xml><?xml version="1.0" encoding="utf-8"?>
<sst xmlns="http://schemas.openxmlformats.org/spreadsheetml/2006/main" count="1156" uniqueCount="100">
  <si>
    <t xml:space="preserve">PLAN ANUAL DE COMPRAS Y CONTRATACIONES 
</t>
  </si>
  <si>
    <t>SNCC.F.069</t>
  </si>
  <si>
    <t xml:space="preserve">Capítulo </t>
  </si>
  <si>
    <t>5181</t>
  </si>
  <si>
    <t>Version: 1.0.0</t>
  </si>
  <si>
    <t>Sub Capítulo</t>
  </si>
  <si>
    <t>01</t>
  </si>
  <si>
    <t>Unidad Ejecutora</t>
  </si>
  <si>
    <t>0001</t>
  </si>
  <si>
    <t>Cantidad Procesos Registrados</t>
  </si>
  <si>
    <t xml:space="preserve">Unidad de Compra </t>
  </si>
  <si>
    <t>Instituto Geográfico Nacional José Joaquín Hungría Morel</t>
  </si>
  <si>
    <t>Monto Estimado Total</t>
  </si>
  <si>
    <t>Código de la Unidad de Compra</t>
  </si>
  <si>
    <t>000981</t>
  </si>
  <si>
    <t xml:space="preserve">Año Fiscal </t>
  </si>
  <si>
    <t>Fecha Aprobación</t>
  </si>
  <si>
    <t>NOMBRE O REFERENCIA DE CONTRATACIÓN</t>
  </si>
  <si>
    <t>FINALIDAD DE LA CONTRATACIÓN</t>
  </si>
  <si>
    <t>OBJETO DE CONTRATACIÓN</t>
  </si>
  <si>
    <t>PROCEDIMIENTO DE SELECCIÓN</t>
  </si>
  <si>
    <t>DESTINADO A MIPYMES</t>
  </si>
  <si>
    <t>CÓDIGO SNIP</t>
  </si>
  <si>
    <t>PRODUCTOS ÚTILES VARIOS</t>
  </si>
  <si>
    <t>ARTÍCULOS DE LIMPIEZA E HIGIENE</t>
  </si>
  <si>
    <t>Bienes</t>
  </si>
  <si>
    <t>Compras por debajo del Umbral</t>
  </si>
  <si>
    <t>Sí</t>
  </si>
  <si>
    <t>FECHA DE NECESSIDAD</t>
  </si>
  <si>
    <t>FECHA INICIO PROCESO DE COMPRA</t>
  </si>
  <si>
    <t>LUGAR DE EJECUCIÓN / ENTREGA</t>
  </si>
  <si>
    <t>Región</t>
  </si>
  <si>
    <t>OZAMA O METROPOLITANA</t>
  </si>
  <si>
    <t>TRIMESTRE</t>
  </si>
  <si>
    <t>Provincia</t>
  </si>
  <si>
    <t>Santo Domingo</t>
  </si>
  <si>
    <t>FECHA PREVISTA ADJUDICACIÓN</t>
  </si>
  <si>
    <t>Municipio</t>
  </si>
  <si>
    <t>Distrito Municipal</t>
  </si>
  <si>
    <t>CÓDIGO CATÁLOGO</t>
  </si>
  <si>
    <t>ARTÍCULO</t>
  </si>
  <si>
    <t>UNIDAD DE MEDIDA</t>
  </si>
  <si>
    <t>CANTIDAD TOTAL ESTIMADA</t>
  </si>
  <si>
    <t>PRECIO UNITARIO ESTIMADO</t>
  </si>
  <si>
    <t>MONTO TOTAL ESTIMADO</t>
  </si>
  <si>
    <t>Paquete</t>
  </si>
  <si>
    <t>Unidad</t>
  </si>
  <si>
    <t>Galón</t>
  </si>
  <si>
    <t>TOTAL COMPRA ESTIMADA</t>
  </si>
  <si>
    <t>ALIMENTOS Y BEBIDAS</t>
  </si>
  <si>
    <t>INSUMOS DE COCINA Y DESECHABLES</t>
  </si>
  <si>
    <t>Caja</t>
  </si>
  <si>
    <t>No</t>
  </si>
  <si>
    <t>ÚTILES Y MATERIALES DE ESCRITORIO, OFICINA E INFORMÁTICA</t>
  </si>
  <si>
    <t>TONERS PARA IMPRESORA</t>
  </si>
  <si>
    <t>PRODUCTOS DE PAPEL</t>
  </si>
  <si>
    <t>ÚLTILES DE ESCRITORIO Y OFICINA</t>
  </si>
  <si>
    <t>Resma</t>
  </si>
  <si>
    <t>ARTÍCULOS DE COCINA</t>
  </si>
  <si>
    <t>SERVICIOS DE MANTENIMIENTO, RESPRACIÓN, DESMONTE E INSTALACIÓN DE MAQUINARIAS Y EQUIPOS.</t>
  </si>
  <si>
    <t>MANTENIMIENTO Y REPARACIÓN DE AIRES ACONDICIONADOS</t>
  </si>
  <si>
    <t>Servicios</t>
  </si>
  <si>
    <t>COMBUSTIBLE</t>
  </si>
  <si>
    <t>Compras Menores</t>
  </si>
  <si>
    <t>OTROS SERVICIOS NO INCUIDOS EN CONCEPTOS ANTERIORES</t>
  </si>
  <si>
    <t>SERVICIOS DE FUMIGACUÓN</t>
  </si>
  <si>
    <t>PRODUCTOS Y ÚTILES DE DEFENSA Y SEGURIDAD</t>
  </si>
  <si>
    <t>SERVICIOS DE MANTENIMIENTO Y RECARGA DE EXTINTORES</t>
  </si>
  <si>
    <t>EQUIPOS DE TECNOLOGÍA DE LA INFORMACIÓN Y COMUNICACIÓN</t>
  </si>
  <si>
    <t>EQUIPOS DE TECNOLOGÍA</t>
  </si>
  <si>
    <t>SERVICIOS TÉCNICOS PROFESIONALES</t>
  </si>
  <si>
    <t>NORMAS DE ESTÁNDARIZACIÓN</t>
  </si>
  <si>
    <t>MANTENIMIENTO DE VEHÍCULOS</t>
  </si>
  <si>
    <t>MANTENIMIENTO DE EQUIPOS DE TRANSPORTE</t>
  </si>
  <si>
    <t>PRODUCTOS UTILES VARIOS</t>
  </si>
  <si>
    <t>ARTICULOS DE LIMPIEZA E HIGIENE</t>
  </si>
  <si>
    <t xml:space="preserve"> ALIMENTOS Y BEBIDAS</t>
  </si>
  <si>
    <t>CAFÉ</t>
  </si>
  <si>
    <t>TONERS PARA IMPRESORAS</t>
  </si>
  <si>
    <t>ELECTRODOMÉSTICOS</t>
  </si>
  <si>
    <t>ARTICULOS DE ELECTRODOMÉSTICOS</t>
  </si>
  <si>
    <t>BIENES, MUEBLES, INMUEBLES E INTANGIBLES</t>
  </si>
  <si>
    <t>MOBILIARIOS DE OFICINA</t>
  </si>
  <si>
    <t>ARTÍCULOS MATERIALES DE FERRETERIA</t>
  </si>
  <si>
    <t>Litro</t>
  </si>
  <si>
    <t>MANTENIMIENTO Y REPARACIÓN DE SHUTTERS</t>
  </si>
  <si>
    <t>TECNOLOGÍA DE LA INFORMACIÓN Y COMUNICACIÓN</t>
  </si>
  <si>
    <t>EQUIPOS DE CÓMPUTOS</t>
  </si>
  <si>
    <t>MATERIALES Y SUMINISTROS</t>
  </si>
  <si>
    <t>UNIFORMES INSTITUCIONALES</t>
  </si>
  <si>
    <t>ÚTILES DE ESCRITORIO Y OFICINA</t>
  </si>
  <si>
    <t>INSUMOS DE COCINA Y DESECHABLE</t>
  </si>
  <si>
    <t>AGUA EMBOTELLADA</t>
  </si>
  <si>
    <t>Onza</t>
  </si>
  <si>
    <t>COMBUSTIBLES</t>
  </si>
  <si>
    <t>PRODUCTOS DE ARTES GRÁFICAS</t>
  </si>
  <si>
    <t>CARNETS INSTITUCIONALES</t>
  </si>
  <si>
    <t>PROGRAMA DE RECONOCIMIENTO</t>
  </si>
  <si>
    <t>ALQUILER DE EQUIPOS DE OFICINA Y MUEBLES</t>
  </si>
  <si>
    <t>ALQUILER DE SERVICIOS DE IMPRESORAS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</si>
</sst>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RD$-1C0A]* #,##0.00_-;\-[$RD$-1C0A]* #,##0.00_-;_-[$RD$-1C0A]* &quot;-&quot;??_-;_-@_-"/>
    <numFmt numFmtId="165" formatCode="dd\-mm\-yyyy"/>
    <numFmt numFmtId="166" formatCode="_-[$RD$-1C0A]* #,##0.00_ ;_-[$RD$-1C0A]* \-#,##0.00\ ;_-[$RD$-1C0A]* &quot; - &quot;??_ ;_-@_ "/>
  </numFmts>
  <fonts count="17" x14ac:knownFonts="1">
    <font>
      <sz val="11"/>
      <color theme="1"/>
      <name val="Calibri"/>
      <family val="2"/>
      <scheme val="minor"/>
    </font>
    <font>
      <sz val="11"/>
      <color theme="1"/>
      <name val="Calibri"/>
      <family val="2"/>
      <scheme val="minor"/>
    </font>
    <font>
      <sz val="10"/>
      <color indexed="17"/>
      <name val="Arial"/>
      <family val="2"/>
    </font>
    <font>
      <sz val="14"/>
      <color theme="1"/>
      <name val="Arial Narrow"/>
      <family val="2"/>
    </font>
    <font>
      <b/>
      <sz val="12"/>
      <color theme="1"/>
      <name val="Arial Narrow"/>
      <family val="2"/>
    </font>
    <font>
      <b/>
      <sz val="16"/>
      <color theme="1"/>
      <name val="Arial Narrow"/>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sz val="11"/>
      <color theme="1"/>
      <name val="Arial Narrow"/>
      <family val="2"/>
    </font>
    <font>
      <b/>
      <sz val="8"/>
      <color theme="1"/>
      <name val="Calibri"/>
      <family val="2"/>
      <scheme val="minor"/>
    </font>
    <font>
      <sz val="8"/>
      <color theme="1"/>
      <name val="Calibri"/>
      <family val="2"/>
      <scheme val="minor"/>
    </font>
    <font>
      <sz val="10"/>
      <color theme="1"/>
      <name val="Calibri Light"/>
      <family val="2"/>
      <scheme val="major"/>
    </font>
    <font>
      <sz val="10"/>
      <color theme="1"/>
      <name val="Arial"/>
      <family val="2"/>
    </font>
    <font>
      <b/>
      <sz val="9"/>
      <name val="Tahoma"/>
      <family val="2"/>
    </font>
    <font>
      <sz val="11"/>
      <color indexed="8"/>
      <name val="Calibri"/>
      <family val="2"/>
    </font>
  </fonts>
  <fills count="9">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s>
  <borders count="10">
    <border>
      <left/>
      <right/>
      <top/>
      <bottom/>
      <diagonal/>
    </border>
    <border>
      <left/>
      <right/>
      <top style="thick">
        <color theme="0" tint="-0.49992370372631001"/>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11" fillId="5" borderId="6">
      <alignment horizontal="center" vertical="center" wrapText="1"/>
    </xf>
    <xf numFmtId="0" fontId="11" fillId="0" borderId="6">
      <alignment horizontal="center" vertical="center"/>
    </xf>
    <xf numFmtId="0" fontId="11" fillId="5" borderId="6">
      <alignment horizontal="center" vertical="center" textRotation="90" wrapText="1"/>
    </xf>
    <xf numFmtId="0" fontId="11" fillId="6" borderId="6">
      <alignment horizontal="center" vertical="center"/>
    </xf>
    <xf numFmtId="165" fontId="11" fillId="0" borderId="6">
      <alignment horizontal="center" vertical="center"/>
    </xf>
    <xf numFmtId="0" fontId="11" fillId="7" borderId="6">
      <alignment horizontal="center" vertical="center"/>
    </xf>
    <xf numFmtId="0" fontId="12" fillId="8" borderId="8">
      <alignment horizontal="center" vertical="center"/>
    </xf>
    <xf numFmtId="0" fontId="12" fillId="8" borderId="8">
      <alignment horizontal="center" vertical="center" wrapText="1"/>
    </xf>
    <xf numFmtId="166" fontId="12" fillId="8" borderId="8">
      <alignment horizontal="center" vertical="center"/>
    </xf>
  </cellStyleXfs>
  <cellXfs count="56">
    <xf numFmtId="0" fontId="0" fillId="0" borderId="0" xfId="0"/>
    <xf numFmtId="0" fontId="3" fillId="0" borderId="0" xfId="0" applyFont="1" applyAlignment="1" applyProtection="1">
      <alignment horizontal="center" vertical="center"/>
      <protection hidden="1"/>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pplyProtection="1">
      <alignment vertical="center"/>
      <protection hidden="1"/>
    </xf>
    <xf numFmtId="0" fontId="4" fillId="3" borderId="0" xfId="0" applyFont="1" applyFill="1" applyAlignment="1">
      <alignment horizontal="center" vertical="top" wrapText="1"/>
    </xf>
    <xf numFmtId="0" fontId="4" fillId="2" borderId="0" xfId="0" applyFont="1" applyFill="1" applyAlignment="1">
      <alignment vertical="top" wrapText="1"/>
    </xf>
    <xf numFmtId="0" fontId="4" fillId="3" borderId="0" xfId="0" applyFont="1" applyFill="1" applyAlignment="1">
      <alignment horizontal="center" vertical="center" wrapText="1"/>
    </xf>
    <xf numFmtId="0" fontId="4" fillId="2" borderId="0" xfId="0" applyFont="1" applyFill="1" applyAlignment="1">
      <alignment vertical="center" wrapText="1"/>
    </xf>
    <xf numFmtId="0" fontId="3" fillId="2" borderId="0" xfId="0" applyFont="1" applyFill="1" applyAlignment="1">
      <alignment vertical="center"/>
    </xf>
    <xf numFmtId="0" fontId="5" fillId="2" borderId="2" xfId="0" applyFont="1" applyFill="1" applyBorder="1" applyAlignment="1">
      <alignment vertical="center"/>
    </xf>
    <xf numFmtId="0" fontId="5" fillId="2" borderId="0" xfId="0" applyFont="1" applyFill="1" applyAlignment="1">
      <alignment vertical="center"/>
    </xf>
    <xf numFmtId="0" fontId="6" fillId="2" borderId="0" xfId="0" applyFont="1" applyFill="1" applyAlignment="1">
      <alignment horizontal="left" vertical="center"/>
    </xf>
    <xf numFmtId="0" fontId="7" fillId="2" borderId="0" xfId="0" applyFont="1" applyFill="1" applyAlignment="1" applyProtection="1">
      <alignment vertical="center"/>
      <protection hidden="1"/>
    </xf>
    <xf numFmtId="0" fontId="7" fillId="2" borderId="3" xfId="0" applyFont="1" applyFill="1" applyBorder="1" applyAlignment="1" applyProtection="1">
      <alignment vertical="center"/>
      <protection hidden="1"/>
    </xf>
    <xf numFmtId="38" fontId="8" fillId="3" borderId="4" xfId="0" applyNumberFormat="1" applyFont="1" applyFill="1" applyBorder="1" applyAlignment="1">
      <alignment vertical="center" wrapText="1"/>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0" fontId="6" fillId="2" borderId="0" xfId="0" applyFont="1" applyFill="1" applyAlignment="1">
      <alignment vertical="center"/>
    </xf>
    <xf numFmtId="0" fontId="8" fillId="4" borderId="4" xfId="0" applyFont="1" applyFill="1" applyBorder="1" applyAlignment="1">
      <alignment horizontal="left" vertical="center"/>
    </xf>
    <xf numFmtId="0" fontId="9" fillId="0" borderId="6" xfId="0" applyFont="1" applyBorder="1" applyAlignment="1">
      <alignment vertical="center"/>
    </xf>
    <xf numFmtId="0" fontId="8" fillId="4" borderId="7" xfId="0" applyFont="1" applyFill="1" applyBorder="1" applyAlignment="1">
      <alignment horizontal="left" vertical="center"/>
    </xf>
    <xf numFmtId="164" fontId="9" fillId="0" borderId="6" xfId="0" applyNumberFormat="1" applyFont="1" applyBorder="1" applyAlignment="1">
      <alignment vertical="center"/>
    </xf>
    <xf numFmtId="1" fontId="9" fillId="0" borderId="4" xfId="0" applyNumberFormat="1" applyFont="1" applyBorder="1" applyAlignment="1" applyProtection="1">
      <alignment horizontal="center" vertical="center" wrapText="1"/>
      <protection locked="0"/>
    </xf>
    <xf numFmtId="1" fontId="9" fillId="0" borderId="5" xfId="0" applyNumberFormat="1" applyFont="1" applyBorder="1" applyAlignment="1" applyProtection="1">
      <alignment horizontal="center" vertical="center" wrapText="1"/>
      <protection locked="0"/>
    </xf>
    <xf numFmtId="0" fontId="7" fillId="2" borderId="2" xfId="0" applyFont="1" applyFill="1" applyBorder="1" applyAlignment="1" applyProtection="1">
      <alignment vertical="center"/>
      <protection hidden="1"/>
    </xf>
    <xf numFmtId="14" fontId="9" fillId="0" borderId="4" xfId="0" applyNumberFormat="1" applyFont="1" applyBorder="1" applyAlignment="1" applyProtection="1">
      <alignment horizontal="center" vertical="center" wrapText="1"/>
      <protection locked="0"/>
    </xf>
    <xf numFmtId="14" fontId="9" fillId="0" borderId="5" xfId="0" applyNumberFormat="1" applyFont="1" applyBorder="1" applyAlignment="1" applyProtection="1">
      <alignment horizontal="center" vertical="center" wrapText="1"/>
      <protection locked="0"/>
    </xf>
    <xf numFmtId="0" fontId="10" fillId="0" borderId="0" xfId="0" applyFont="1" applyAlignment="1">
      <alignment vertical="center"/>
    </xf>
    <xf numFmtId="0" fontId="11" fillId="5" borderId="6" xfId="1">
      <alignment horizontal="center" vertical="center" wrapText="1"/>
    </xf>
    <xf numFmtId="0" fontId="11" fillId="0" borderId="6" xfId="2" applyProtection="1">
      <alignment horizontal="center" vertical="center"/>
      <protection locked="0"/>
    </xf>
    <xf numFmtId="0" fontId="11" fillId="5" borderId="6" xfId="3">
      <alignment horizontal="center" vertical="center" textRotation="90" wrapText="1"/>
    </xf>
    <xf numFmtId="0" fontId="11" fillId="6" borderId="6" xfId="4">
      <alignment horizontal="center" vertical="center"/>
    </xf>
    <xf numFmtId="14" fontId="11" fillId="0" borderId="6" xfId="5" applyNumberFormat="1" applyProtection="1">
      <alignment horizontal="center" vertical="center"/>
      <protection locked="0"/>
    </xf>
    <xf numFmtId="0" fontId="11" fillId="0" borderId="6" xfId="2">
      <alignment horizontal="center" vertical="center"/>
    </xf>
    <xf numFmtId="0" fontId="11" fillId="0" borderId="6" xfId="2">
      <alignment horizontal="center" vertical="center"/>
    </xf>
    <xf numFmtId="0" fontId="12" fillId="0" borderId="0" xfId="0" applyFont="1"/>
    <xf numFmtId="0" fontId="11" fillId="7" borderId="6" xfId="6">
      <alignment horizontal="center" vertical="center"/>
    </xf>
    <xf numFmtId="0" fontId="1" fillId="8" borderId="8" xfId="7" applyFont="1" applyBorder="1" applyAlignment="1" applyProtection="1">
      <alignment horizontal="left" vertical="center"/>
      <protection locked="0"/>
    </xf>
    <xf numFmtId="0" fontId="12" fillId="8" borderId="8" xfId="8">
      <alignment horizontal="center" vertical="center" wrapText="1"/>
    </xf>
    <xf numFmtId="0" fontId="12" fillId="8" borderId="8" xfId="7" applyProtection="1">
      <alignment horizontal="center" vertical="center"/>
      <protection locked="0"/>
    </xf>
    <xf numFmtId="166" fontId="12" fillId="8" borderId="8" xfId="9" applyProtection="1">
      <alignment horizontal="center" vertical="center"/>
      <protection locked="0"/>
    </xf>
    <xf numFmtId="166" fontId="12" fillId="8" borderId="8" xfId="9">
      <alignment horizontal="center" vertical="center"/>
    </xf>
    <xf numFmtId="0" fontId="11" fillId="7" borderId="8" xfId="6" applyBorder="1">
      <alignment horizontal="center" vertical="center"/>
    </xf>
    <xf numFmtId="166" fontId="12" fillId="7" borderId="8" xfId="9" applyFill="1">
      <alignment horizontal="center" vertical="center"/>
    </xf>
    <xf numFmtId="0" fontId="0" fillId="0" borderId="8" xfId="0"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8" xfId="0" applyFont="1" applyBorder="1" applyAlignment="1" applyProtection="1">
      <alignment horizontal="left" vertical="center"/>
      <protection locked="0"/>
    </xf>
    <xf numFmtId="0" fontId="13" fillId="0" borderId="8" xfId="0" applyFont="1" applyBorder="1" applyAlignment="1" applyProtection="1">
      <alignment horizontal="center"/>
      <protection locked="0"/>
    </xf>
    <xf numFmtId="0" fontId="14" fillId="0" borderId="8" xfId="0" applyFont="1" applyBorder="1" applyAlignment="1" applyProtection="1">
      <alignment horizontal="center"/>
      <protection locked="0"/>
    </xf>
    <xf numFmtId="0" fontId="12" fillId="0" borderId="8" xfId="0" applyFont="1" applyBorder="1" applyAlignment="1" applyProtection="1">
      <alignment horizontal="center" vertical="center"/>
      <protection locked="0"/>
    </xf>
    <xf numFmtId="0" fontId="12" fillId="8" borderId="8" xfId="8" applyProtection="1">
      <alignment horizontal="center" vertical="center" wrapText="1"/>
      <protection locked="0"/>
    </xf>
    <xf numFmtId="0" fontId="0" fillId="0" borderId="8" xfId="0" applyFont="1" applyBorder="1" applyAlignment="1">
      <alignment horizontal="center"/>
    </xf>
    <xf numFmtId="0" fontId="0" fillId="0" borderId="8" xfId="0" applyFont="1" applyBorder="1" applyAlignment="1" applyProtection="1">
      <alignment horizontal="center"/>
      <protection locked="0"/>
    </xf>
    <xf numFmtId="0" fontId="0" fillId="0" borderId="8" xfId="0" applyBorder="1" applyAlignment="1" applyProtection="1">
      <alignment horizontal="center"/>
      <protection locked="0"/>
    </xf>
    <xf numFmtId="0" fontId="1" fillId="8" borderId="9" xfId="7" applyFont="1" applyBorder="1" applyAlignment="1" applyProtection="1">
      <alignment horizontal="center" vertical="center"/>
      <protection locked="0"/>
    </xf>
  </cellXfs>
  <cellStyles count="10">
    <cellStyle name="ArticleBody" xfId="7" xr:uid="{22C1DD30-1D01-4821-9E93-E9352B40133E}"/>
    <cellStyle name="ArticleBody_currency" xfId="9" xr:uid="{9219F215-3D05-4687-9E44-2CDF9AC71DA5}"/>
    <cellStyle name="ArticleBody_UNSCPCDescription" xfId="8" xr:uid="{825383F1-5D94-4DF6-B899-914BC994909F}"/>
    <cellStyle name="ArticleHeader" xfId="6" xr:uid="{8427EB9D-1DE1-493B-9669-304B2F669752}"/>
    <cellStyle name="Normal" xfId="0" builtinId="0"/>
    <cellStyle name="ProcessBody" xfId="2" xr:uid="{311276F9-7F7C-4029-82B9-4746F39904EC}"/>
    <cellStyle name="ProcessBody_datetime" xfId="5" xr:uid="{63114C91-B619-40F7-9001-46F1A93FE891}"/>
    <cellStyle name="ProcessHeader" xfId="1" xr:uid="{BA4EC4AB-5BFB-41B5-B59B-A935E2E054F2}"/>
    <cellStyle name="ProcessHeader_vertical" xfId="3" xr:uid="{63CBA926-0AF0-443C-9853-4DA855243887}"/>
    <cellStyle name="ProcessSubHeader" xfId="4" xr:uid="{BA23B622-8179-4D9B-BE2B-4CE495C6CB55}"/>
  </cellStyles>
  <dxfs count="31">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protection locked="0" hidden="0"/>
    </dxf>
    <dxf>
      <protection locked="0" hidden="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protection locked="0" hidden="0"/>
    </dxf>
    <dxf>
      <protection locked="0" hidden="0"/>
    </dxf>
    <dxf>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protection locked="0" hidden="0"/>
    </dxf>
    <dxf>
      <protection locked="0" hidden="0"/>
    </dxf>
    <dxf>
      <protection locked="0" hidden="0"/>
    </dxf>
    <dxf>
      <font>
        <b val="0"/>
        <i val="0"/>
        <strike val="0"/>
        <condense val="0"/>
        <extend val="0"/>
        <outline val="0"/>
        <shadow val="0"/>
        <u val="none"/>
        <vertAlign val="baseline"/>
        <sz val="9"/>
        <color theme="1"/>
        <name val="Arial"/>
        <family val="2"/>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962025</xdr:colOff>
      <xdr:row>3</xdr:row>
      <xdr:rowOff>135299</xdr:rowOff>
    </xdr:to>
    <xdr:pic>
      <xdr:nvPicPr>
        <xdr:cNvPr id="2" name="Picture 4">
          <a:extLst>
            <a:ext uri="{FF2B5EF4-FFF2-40B4-BE49-F238E27FC236}">
              <a16:creationId xmlns:a16="http://schemas.microsoft.com/office/drawing/2014/main" id="{0E0370FA-ED3C-485F-A037-D8320B4DAD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2295525" cy="611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276225</xdr:colOff>
      <xdr:row>0</xdr:row>
      <xdr:rowOff>9525</xdr:rowOff>
    </xdr:from>
    <xdr:to>
      <xdr:col>5</xdr:col>
      <xdr:colOff>1333500</xdr:colOff>
      <xdr:row>4</xdr:row>
      <xdr:rowOff>173812</xdr:rowOff>
    </xdr:to>
    <xdr:pic>
      <xdr:nvPicPr>
        <xdr:cNvPr id="3" name="Picture 5">
          <a:extLst>
            <a:ext uri="{FF2B5EF4-FFF2-40B4-BE49-F238E27FC236}">
              <a16:creationId xmlns:a16="http://schemas.microsoft.com/office/drawing/2014/main" id="{978D728B-9DBE-4EFD-8B15-5005B20AC5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4425" y="9525"/>
          <a:ext cx="1057275" cy="1031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554</xdr:row>
          <xdr:rowOff>0</xdr:rowOff>
        </xdr:from>
        <xdr:to>
          <xdr:col>1</xdr:col>
          <xdr:colOff>333375</xdr:colOff>
          <xdr:row>556</xdr:row>
          <xdr:rowOff>19050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8E9BAB0C-9336-4CDB-B3CC-27674DB9D59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CC%20IGN-JJHM%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definedNames>
      <definedName name="Sheet1.CopyNewProcedure"/>
    </definedNames>
    <sheetDataSet>
      <sheetData sheetId="0" refreshError="1"/>
      <sheetData sheetId="1">
        <row r="22">
          <cell r="F22">
            <v>15400</v>
          </cell>
        </row>
        <row r="23">
          <cell r="F23">
            <v>10000</v>
          </cell>
        </row>
        <row r="24">
          <cell r="F24">
            <v>500</v>
          </cell>
        </row>
        <row r="25">
          <cell r="F25">
            <v>600</v>
          </cell>
        </row>
        <row r="26">
          <cell r="F26">
            <v>2500</v>
          </cell>
        </row>
        <row r="27">
          <cell r="F27">
            <v>2500</v>
          </cell>
        </row>
        <row r="28">
          <cell r="F28">
            <v>15000</v>
          </cell>
        </row>
        <row r="29">
          <cell r="F29">
            <v>5250</v>
          </cell>
        </row>
        <row r="30">
          <cell r="F30">
            <v>2500</v>
          </cell>
        </row>
        <row r="31">
          <cell r="F31">
            <v>1500</v>
          </cell>
        </row>
        <row r="32">
          <cell r="F32">
            <v>1500</v>
          </cell>
        </row>
        <row r="33">
          <cell r="F33">
            <v>1800</v>
          </cell>
        </row>
        <row r="34">
          <cell r="F34">
            <v>3000</v>
          </cell>
        </row>
        <row r="35">
          <cell r="F35">
            <v>1500</v>
          </cell>
        </row>
        <row r="36">
          <cell r="F36">
            <v>2400</v>
          </cell>
        </row>
        <row r="37">
          <cell r="F37">
            <v>1800</v>
          </cell>
        </row>
        <row r="38">
          <cell r="F38">
            <v>1000</v>
          </cell>
        </row>
        <row r="39">
          <cell r="F39">
            <v>10000</v>
          </cell>
        </row>
        <row r="40">
          <cell r="F40">
            <v>3900</v>
          </cell>
        </row>
        <row r="41">
          <cell r="F41">
            <v>1050</v>
          </cell>
        </row>
        <row r="42">
          <cell r="F42">
            <v>600</v>
          </cell>
        </row>
        <row r="43">
          <cell r="F43">
            <v>300</v>
          </cell>
        </row>
        <row r="44">
          <cell r="F44">
            <v>600</v>
          </cell>
        </row>
        <row r="45">
          <cell r="F45">
            <v>900</v>
          </cell>
        </row>
        <row r="46">
          <cell r="F46">
            <v>250</v>
          </cell>
        </row>
        <row r="47">
          <cell r="F47">
            <v>750</v>
          </cell>
        </row>
        <row r="48">
          <cell r="F48">
            <v>1350</v>
          </cell>
        </row>
        <row r="49">
          <cell r="F49">
            <v>500</v>
          </cell>
        </row>
        <row r="50">
          <cell r="F50">
            <v>250</v>
          </cell>
        </row>
        <row r="51">
          <cell r="F51">
            <v>300</v>
          </cell>
        </row>
        <row r="52">
          <cell r="F52">
            <v>600</v>
          </cell>
        </row>
        <row r="53">
          <cell r="F53">
            <v>240</v>
          </cell>
        </row>
        <row r="64">
          <cell r="F64">
            <v>3000</v>
          </cell>
        </row>
        <row r="65">
          <cell r="F65">
            <v>900</v>
          </cell>
        </row>
        <row r="66">
          <cell r="F66">
            <v>500</v>
          </cell>
        </row>
        <row r="67">
          <cell r="F67">
            <v>6875</v>
          </cell>
        </row>
        <row r="68">
          <cell r="F68">
            <v>1500</v>
          </cell>
        </row>
        <row r="69">
          <cell r="F69">
            <v>2200</v>
          </cell>
        </row>
        <row r="70">
          <cell r="F70">
            <v>2400</v>
          </cell>
        </row>
        <row r="71">
          <cell r="F71">
            <v>750</v>
          </cell>
        </row>
        <row r="72">
          <cell r="F72">
            <v>1000</v>
          </cell>
        </row>
        <row r="73">
          <cell r="F73">
            <v>1000</v>
          </cell>
        </row>
        <row r="84">
          <cell r="F84">
            <v>22500</v>
          </cell>
        </row>
        <row r="95">
          <cell r="F95">
            <v>6000</v>
          </cell>
        </row>
        <row r="96">
          <cell r="F96">
            <v>7000</v>
          </cell>
        </row>
        <row r="97">
          <cell r="F97">
            <v>7000</v>
          </cell>
        </row>
        <row r="98">
          <cell r="F98">
            <v>7000</v>
          </cell>
        </row>
        <row r="99">
          <cell r="F99">
            <v>1500</v>
          </cell>
        </row>
        <row r="100">
          <cell r="F100">
            <v>1800</v>
          </cell>
        </row>
        <row r="111">
          <cell r="F111">
            <v>925</v>
          </cell>
        </row>
        <row r="112">
          <cell r="F112">
            <v>2400</v>
          </cell>
        </row>
        <row r="113">
          <cell r="F113">
            <v>1050</v>
          </cell>
        </row>
        <row r="114">
          <cell r="F114">
            <v>390</v>
          </cell>
        </row>
        <row r="115">
          <cell r="F115">
            <v>390</v>
          </cell>
        </row>
        <row r="116">
          <cell r="F116">
            <v>4200</v>
          </cell>
        </row>
        <row r="117">
          <cell r="F117">
            <v>1080</v>
          </cell>
        </row>
        <row r="118">
          <cell r="F118">
            <v>1500</v>
          </cell>
        </row>
        <row r="119">
          <cell r="F119">
            <v>800</v>
          </cell>
        </row>
        <row r="120">
          <cell r="F120">
            <v>980</v>
          </cell>
        </row>
        <row r="121">
          <cell r="F121">
            <v>810</v>
          </cell>
        </row>
        <row r="122">
          <cell r="F122">
            <v>1440</v>
          </cell>
        </row>
        <row r="123">
          <cell r="F123">
            <v>1785</v>
          </cell>
        </row>
        <row r="124">
          <cell r="F124">
            <v>1200</v>
          </cell>
        </row>
        <row r="125">
          <cell r="F125">
            <v>150</v>
          </cell>
        </row>
        <row r="126">
          <cell r="F126">
            <v>2040</v>
          </cell>
        </row>
        <row r="127">
          <cell r="F127">
            <v>1240</v>
          </cell>
        </row>
        <row r="128">
          <cell r="F128">
            <v>500</v>
          </cell>
        </row>
        <row r="139">
          <cell r="F139">
            <v>1800</v>
          </cell>
        </row>
        <row r="140">
          <cell r="F140">
            <v>2040</v>
          </cell>
        </row>
        <row r="141">
          <cell r="F141">
            <v>1800</v>
          </cell>
        </row>
        <row r="142">
          <cell r="F142">
            <v>960</v>
          </cell>
        </row>
        <row r="143">
          <cell r="F143">
            <v>2100</v>
          </cell>
        </row>
        <row r="144">
          <cell r="F144">
            <v>1650</v>
          </cell>
        </row>
        <row r="145">
          <cell r="F145">
            <v>200</v>
          </cell>
        </row>
        <row r="146">
          <cell r="F146">
            <v>100</v>
          </cell>
        </row>
        <row r="147">
          <cell r="F147">
            <v>1100</v>
          </cell>
        </row>
        <row r="148">
          <cell r="F148">
            <v>900</v>
          </cell>
        </row>
        <row r="149">
          <cell r="F149">
            <v>250</v>
          </cell>
        </row>
        <row r="150">
          <cell r="F150">
            <v>510</v>
          </cell>
        </row>
        <row r="151">
          <cell r="F151">
            <v>1500</v>
          </cell>
        </row>
        <row r="152">
          <cell r="F152">
            <v>300</v>
          </cell>
        </row>
        <row r="153">
          <cell r="F153">
            <v>300</v>
          </cell>
        </row>
        <row r="154">
          <cell r="F154">
            <v>1500</v>
          </cell>
        </row>
        <row r="165">
          <cell r="F165">
            <v>50000</v>
          </cell>
        </row>
        <row r="176">
          <cell r="F176">
            <v>120000</v>
          </cell>
        </row>
        <row r="177">
          <cell r="F177">
            <v>280000</v>
          </cell>
        </row>
        <row r="178">
          <cell r="F178">
            <v>500000</v>
          </cell>
        </row>
        <row r="189">
          <cell r="F189">
            <v>51500</v>
          </cell>
        </row>
        <row r="200">
          <cell r="F200">
            <v>18000</v>
          </cell>
        </row>
        <row r="211">
          <cell r="F211">
            <v>160000</v>
          </cell>
        </row>
        <row r="212">
          <cell r="F212">
            <v>210000</v>
          </cell>
        </row>
        <row r="213">
          <cell r="F213">
            <v>120000</v>
          </cell>
        </row>
        <row r="214">
          <cell r="F214">
            <v>51500</v>
          </cell>
        </row>
        <row r="215">
          <cell r="F215">
            <v>52500</v>
          </cell>
        </row>
        <row r="216">
          <cell r="F216">
            <v>9000</v>
          </cell>
        </row>
        <row r="217">
          <cell r="F217">
            <v>24000</v>
          </cell>
        </row>
        <row r="218">
          <cell r="F218">
            <v>13000</v>
          </cell>
        </row>
        <row r="219">
          <cell r="F219">
            <v>40000</v>
          </cell>
        </row>
        <row r="220">
          <cell r="F220">
            <v>1500</v>
          </cell>
        </row>
        <row r="231">
          <cell r="F231">
            <v>6760</v>
          </cell>
        </row>
        <row r="232">
          <cell r="F232">
            <v>4360</v>
          </cell>
        </row>
        <row r="233">
          <cell r="F233">
            <v>8950</v>
          </cell>
        </row>
        <row r="234">
          <cell r="F234">
            <v>4920</v>
          </cell>
        </row>
        <row r="235">
          <cell r="F235">
            <v>10200</v>
          </cell>
        </row>
        <row r="236">
          <cell r="F236">
            <v>6540</v>
          </cell>
        </row>
        <row r="237">
          <cell r="F237">
            <v>8660</v>
          </cell>
        </row>
        <row r="238">
          <cell r="F238">
            <v>3520</v>
          </cell>
        </row>
        <row r="249">
          <cell r="F249">
            <v>550000</v>
          </cell>
        </row>
        <row r="260">
          <cell r="F260">
            <v>16100</v>
          </cell>
        </row>
        <row r="261">
          <cell r="F261">
            <v>10000</v>
          </cell>
        </row>
        <row r="262">
          <cell r="F262">
            <v>500</v>
          </cell>
        </row>
        <row r="263">
          <cell r="F263">
            <v>600</v>
          </cell>
        </row>
        <row r="264">
          <cell r="F264">
            <v>2500</v>
          </cell>
        </row>
        <row r="265">
          <cell r="F265">
            <v>2500</v>
          </cell>
        </row>
        <row r="266">
          <cell r="F266">
            <v>15000</v>
          </cell>
        </row>
        <row r="267">
          <cell r="F267">
            <v>5250</v>
          </cell>
        </row>
        <row r="268">
          <cell r="F268">
            <v>2500</v>
          </cell>
        </row>
        <row r="269">
          <cell r="F269">
            <v>1500</v>
          </cell>
        </row>
        <row r="270">
          <cell r="F270">
            <v>1500</v>
          </cell>
        </row>
        <row r="271">
          <cell r="F271">
            <v>1800</v>
          </cell>
        </row>
        <row r="272">
          <cell r="F272">
            <v>3000</v>
          </cell>
        </row>
        <row r="273">
          <cell r="F273">
            <v>1500</v>
          </cell>
        </row>
        <row r="274">
          <cell r="F274">
            <v>2400</v>
          </cell>
        </row>
        <row r="275">
          <cell r="F275">
            <v>1800</v>
          </cell>
        </row>
        <row r="276">
          <cell r="F276">
            <v>1000</v>
          </cell>
        </row>
        <row r="277">
          <cell r="F277">
            <v>10000</v>
          </cell>
        </row>
        <row r="278">
          <cell r="F278">
            <v>3900</v>
          </cell>
        </row>
        <row r="279">
          <cell r="F279">
            <v>1050</v>
          </cell>
        </row>
        <row r="280">
          <cell r="F280">
            <v>600</v>
          </cell>
        </row>
        <row r="281">
          <cell r="F281">
            <v>300</v>
          </cell>
        </row>
        <row r="282">
          <cell r="F282">
            <v>600</v>
          </cell>
        </row>
        <row r="283">
          <cell r="F283">
            <v>900</v>
          </cell>
        </row>
        <row r="284">
          <cell r="F284">
            <v>250</v>
          </cell>
        </row>
        <row r="285">
          <cell r="F285">
            <v>750</v>
          </cell>
        </row>
        <row r="286">
          <cell r="F286">
            <v>1350</v>
          </cell>
        </row>
        <row r="287">
          <cell r="F287">
            <v>500</v>
          </cell>
        </row>
        <row r="288">
          <cell r="F288">
            <v>250</v>
          </cell>
        </row>
        <row r="289">
          <cell r="F289">
            <v>300</v>
          </cell>
        </row>
        <row r="290">
          <cell r="F290">
            <v>900</v>
          </cell>
        </row>
        <row r="291">
          <cell r="F291">
            <v>240</v>
          </cell>
        </row>
        <row r="302">
          <cell r="F302">
            <v>3000</v>
          </cell>
        </row>
        <row r="303">
          <cell r="F303">
            <v>900</v>
          </cell>
        </row>
        <row r="304">
          <cell r="F304">
            <v>6875</v>
          </cell>
        </row>
        <row r="305">
          <cell r="F305">
            <v>1500</v>
          </cell>
        </row>
        <row r="306">
          <cell r="F306">
            <v>2200</v>
          </cell>
        </row>
        <row r="307">
          <cell r="F307">
            <v>2400</v>
          </cell>
        </row>
        <row r="308">
          <cell r="F308">
            <v>750</v>
          </cell>
        </row>
        <row r="309">
          <cell r="F309">
            <v>1000</v>
          </cell>
        </row>
        <row r="310">
          <cell r="F310">
            <v>1000</v>
          </cell>
        </row>
        <row r="311">
          <cell r="F311">
            <v>900</v>
          </cell>
        </row>
        <row r="322">
          <cell r="F322">
            <v>22500</v>
          </cell>
        </row>
        <row r="333">
          <cell r="F333">
            <v>6000</v>
          </cell>
        </row>
        <row r="334">
          <cell r="F334">
            <v>7000</v>
          </cell>
        </row>
        <row r="335">
          <cell r="F335">
            <v>7000</v>
          </cell>
        </row>
        <row r="336">
          <cell r="F336">
            <v>7000</v>
          </cell>
        </row>
        <row r="337">
          <cell r="F337">
            <v>1500</v>
          </cell>
        </row>
        <row r="338">
          <cell r="F338">
            <v>1800</v>
          </cell>
        </row>
        <row r="349">
          <cell r="F349">
            <v>14000</v>
          </cell>
        </row>
        <row r="350">
          <cell r="F350">
            <v>10000</v>
          </cell>
        </row>
        <row r="351">
          <cell r="F351">
            <v>18000</v>
          </cell>
        </row>
        <row r="352">
          <cell r="F352">
            <v>90000</v>
          </cell>
        </row>
        <row r="363">
          <cell r="F363">
            <v>15200</v>
          </cell>
        </row>
        <row r="364">
          <cell r="F364">
            <v>16000</v>
          </cell>
        </row>
        <row r="365">
          <cell r="F365">
            <v>23122</v>
          </cell>
        </row>
        <row r="366">
          <cell r="F366">
            <v>12566</v>
          </cell>
        </row>
        <row r="367">
          <cell r="F367">
            <v>22400</v>
          </cell>
        </row>
        <row r="378">
          <cell r="F378">
            <v>3650</v>
          </cell>
        </row>
        <row r="379">
          <cell r="F379">
            <v>300</v>
          </cell>
        </row>
        <row r="380">
          <cell r="F380">
            <v>200</v>
          </cell>
        </row>
        <row r="381">
          <cell r="F381">
            <v>1600</v>
          </cell>
        </row>
        <row r="382">
          <cell r="F382">
            <v>400</v>
          </cell>
        </row>
        <row r="383">
          <cell r="F383">
            <v>11500</v>
          </cell>
        </row>
        <row r="384">
          <cell r="F384">
            <v>440</v>
          </cell>
        </row>
        <row r="385">
          <cell r="F385">
            <v>325</v>
          </cell>
        </row>
        <row r="386">
          <cell r="F386">
            <v>2450</v>
          </cell>
        </row>
        <row r="387">
          <cell r="F387">
            <v>1300</v>
          </cell>
        </row>
        <row r="388">
          <cell r="F388">
            <v>1250</v>
          </cell>
        </row>
        <row r="389">
          <cell r="F389">
            <v>11500</v>
          </cell>
        </row>
        <row r="390">
          <cell r="F390">
            <v>3800</v>
          </cell>
        </row>
        <row r="401">
          <cell r="F401">
            <v>20000</v>
          </cell>
        </row>
        <row r="412">
          <cell r="F412">
            <v>205000</v>
          </cell>
        </row>
        <row r="413">
          <cell r="F413">
            <v>44000</v>
          </cell>
        </row>
        <row r="414">
          <cell r="F414">
            <v>12000</v>
          </cell>
        </row>
        <row r="415">
          <cell r="F415">
            <v>30000</v>
          </cell>
        </row>
        <row r="416">
          <cell r="F416">
            <v>25000</v>
          </cell>
        </row>
        <row r="427">
          <cell r="F427">
            <v>27200</v>
          </cell>
        </row>
        <row r="428">
          <cell r="F428">
            <v>2800</v>
          </cell>
        </row>
        <row r="429">
          <cell r="F429">
            <v>2800</v>
          </cell>
        </row>
        <row r="430">
          <cell r="F430">
            <v>10200</v>
          </cell>
        </row>
        <row r="431">
          <cell r="F431">
            <v>10200</v>
          </cell>
        </row>
        <row r="432">
          <cell r="F432">
            <v>3400</v>
          </cell>
        </row>
        <row r="433">
          <cell r="F433">
            <v>1400</v>
          </cell>
        </row>
        <row r="434">
          <cell r="F434">
            <v>4200</v>
          </cell>
        </row>
        <row r="435">
          <cell r="F435">
            <v>3000</v>
          </cell>
        </row>
        <row r="436">
          <cell r="F436">
            <v>34800</v>
          </cell>
        </row>
        <row r="447">
          <cell r="F447">
            <v>925</v>
          </cell>
        </row>
        <row r="448">
          <cell r="F448">
            <v>2400</v>
          </cell>
        </row>
        <row r="449">
          <cell r="F449">
            <v>1050</v>
          </cell>
        </row>
        <row r="450">
          <cell r="F450">
            <v>390</v>
          </cell>
        </row>
        <row r="451">
          <cell r="F451">
            <v>390</v>
          </cell>
        </row>
        <row r="452">
          <cell r="F452">
            <v>4200</v>
          </cell>
        </row>
        <row r="453">
          <cell r="F453">
            <v>1080</v>
          </cell>
        </row>
        <row r="454">
          <cell r="F454">
            <v>1500</v>
          </cell>
        </row>
        <row r="455">
          <cell r="F455">
            <v>800</v>
          </cell>
        </row>
        <row r="456">
          <cell r="F456">
            <v>1120</v>
          </cell>
        </row>
        <row r="457">
          <cell r="F457">
            <v>810</v>
          </cell>
        </row>
        <row r="458">
          <cell r="F458">
            <v>1440</v>
          </cell>
        </row>
        <row r="459">
          <cell r="F459">
            <v>1785</v>
          </cell>
        </row>
        <row r="460">
          <cell r="F460">
            <v>1200</v>
          </cell>
        </row>
        <row r="461">
          <cell r="F461">
            <v>150</v>
          </cell>
        </row>
        <row r="462">
          <cell r="F462">
            <v>2040</v>
          </cell>
        </row>
        <row r="463">
          <cell r="F463">
            <v>1240</v>
          </cell>
        </row>
        <row r="464">
          <cell r="F464">
            <v>64000</v>
          </cell>
        </row>
        <row r="465">
          <cell r="F465">
            <v>500</v>
          </cell>
        </row>
        <row r="476">
          <cell r="F476">
            <v>1800</v>
          </cell>
        </row>
        <row r="477">
          <cell r="F477">
            <v>2040</v>
          </cell>
        </row>
        <row r="478">
          <cell r="F478">
            <v>1800</v>
          </cell>
        </row>
        <row r="479">
          <cell r="F479">
            <v>960</v>
          </cell>
        </row>
        <row r="480">
          <cell r="F480">
            <v>2100</v>
          </cell>
        </row>
        <row r="481">
          <cell r="F481">
            <v>1650</v>
          </cell>
        </row>
        <row r="482">
          <cell r="F482">
            <v>200</v>
          </cell>
        </row>
        <row r="483">
          <cell r="F483">
            <v>100</v>
          </cell>
        </row>
        <row r="484">
          <cell r="F484">
            <v>550</v>
          </cell>
        </row>
        <row r="485">
          <cell r="F485">
            <v>900</v>
          </cell>
        </row>
        <row r="486">
          <cell r="F486">
            <v>250</v>
          </cell>
        </row>
        <row r="487">
          <cell r="F487">
            <v>510</v>
          </cell>
        </row>
        <row r="488">
          <cell r="F488">
            <v>3000</v>
          </cell>
        </row>
        <row r="489">
          <cell r="F489">
            <v>300</v>
          </cell>
        </row>
        <row r="490">
          <cell r="F490">
            <v>300</v>
          </cell>
        </row>
        <row r="491">
          <cell r="F491">
            <v>1500</v>
          </cell>
        </row>
        <row r="492">
          <cell r="F492">
            <v>1700</v>
          </cell>
        </row>
        <row r="503">
          <cell r="F503">
            <v>38400</v>
          </cell>
        </row>
        <row r="504">
          <cell r="F504">
            <v>9600</v>
          </cell>
        </row>
        <row r="515">
          <cell r="F515">
            <v>120000</v>
          </cell>
        </row>
        <row r="516">
          <cell r="F516">
            <v>280000</v>
          </cell>
        </row>
        <row r="517">
          <cell r="F517">
            <v>500000</v>
          </cell>
        </row>
        <row r="528">
          <cell r="F528">
            <v>8000</v>
          </cell>
        </row>
        <row r="539">
          <cell r="F539">
            <v>6999.99</v>
          </cell>
        </row>
        <row r="550">
          <cell r="F550">
            <v>205000</v>
          </cell>
        </row>
      </sheetData>
      <sheetData sheetId="2">
        <row r="3">
          <cell r="A3" t="str">
            <v>CIBAO NORTE</v>
          </cell>
          <cell r="B3" t="str">
            <v>CIBAO NORTE</v>
          </cell>
          <cell r="C3" t="str">
            <v>Santiago</v>
          </cell>
          <cell r="E3" t="str">
            <v>Santiago</v>
          </cell>
          <cell r="F3" t="str">
            <v>Santiago de los Caballeros</v>
          </cell>
          <cell r="I3" t="str">
            <v>Arenoso</v>
          </cell>
          <cell r="J3" t="str">
            <v>Arenoso</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Q6" t="str">
            <v>Ciento</v>
          </cell>
        </row>
        <row r="7">
          <cell r="A7" t="str">
            <v>VALDESIA</v>
          </cell>
          <cell r="B7" t="str">
            <v>CIBAO SUR</v>
          </cell>
          <cell r="C7" t="str">
            <v>Monseñor Nouel</v>
          </cell>
          <cell r="E7" t="str">
            <v>Santiago</v>
          </cell>
          <cell r="F7" t="str">
            <v>Licey al Medio</v>
          </cell>
          <cell r="I7" t="str">
            <v>Hostos</v>
          </cell>
          <cell r="J7" t="str">
            <v>Hostos</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Q12" t="str">
            <v>Gramo</v>
          </cell>
        </row>
        <row r="13">
          <cell r="B13" t="str">
            <v>CIBAO NOROESTE</v>
          </cell>
          <cell r="C13" t="str">
            <v>Valverde</v>
          </cell>
          <cell r="E13" t="str">
            <v>Puerto Plata</v>
          </cell>
          <cell r="F13" t="str">
            <v>Altamira</v>
          </cell>
          <cell r="I13" t="str">
            <v>San Fco. de Macorís</v>
          </cell>
          <cell r="J13" t="str">
            <v>Jaya</v>
          </cell>
          <cell r="Q13" t="str">
            <v>Hora</v>
          </cell>
        </row>
        <row r="14">
          <cell r="B14" t="str">
            <v>CIBAO NOROESTE</v>
          </cell>
          <cell r="C14" t="str">
            <v>Santiago Rodriguez</v>
          </cell>
          <cell r="E14" t="str">
            <v>Puerto Plata</v>
          </cell>
          <cell r="F14" t="str">
            <v>Guananico</v>
          </cell>
          <cell r="I14" t="str">
            <v>San Fco. de Macorís</v>
          </cell>
          <cell r="J14" t="str">
            <v>La Peña</v>
          </cell>
          <cell r="Q14" t="str">
            <v>Hora Hombre</v>
          </cell>
        </row>
        <row r="15">
          <cell r="B15" t="str">
            <v>CIBAO NOROESTE</v>
          </cell>
          <cell r="C15" t="str">
            <v>Montecristi</v>
          </cell>
          <cell r="E15" t="str">
            <v>Puerto Plata</v>
          </cell>
          <cell r="F15" t="str">
            <v>Imbert</v>
          </cell>
          <cell r="I15" t="str">
            <v>San Fco. de Macorís</v>
          </cell>
          <cell r="J15" t="str">
            <v>San Fco. de Macorís</v>
          </cell>
          <cell r="Q15" t="str">
            <v>Kilogramo</v>
          </cell>
        </row>
        <row r="16">
          <cell r="B16" t="str">
            <v>CIBAO NOROESTE</v>
          </cell>
          <cell r="C16" t="str">
            <v>Dajabón</v>
          </cell>
          <cell r="E16" t="str">
            <v>Puerto Plata</v>
          </cell>
          <cell r="F16" t="str">
            <v>Los Hidalgos</v>
          </cell>
          <cell r="I16" t="str">
            <v>Villa Riva</v>
          </cell>
          <cell r="J16" t="str">
            <v>Agua Santa del Yuna</v>
          </cell>
          <cell r="Q16" t="str">
            <v>Kilómetro</v>
          </cell>
        </row>
        <row r="17">
          <cell r="B17" t="str">
            <v>VALDESIA</v>
          </cell>
          <cell r="C17" t="str">
            <v>San Cristóbal</v>
          </cell>
          <cell r="E17" t="str">
            <v>Puerto Plata</v>
          </cell>
          <cell r="F17" t="str">
            <v>Luperón</v>
          </cell>
          <cell r="I17" t="str">
            <v>Villa Riva</v>
          </cell>
          <cell r="J17" t="str">
            <v>Barraquito</v>
          </cell>
          <cell r="Q17" t="str">
            <v>Kilómetro cuadrado</v>
          </cell>
        </row>
        <row r="18">
          <cell r="B18" t="str">
            <v>VALDESIA</v>
          </cell>
          <cell r="C18" t="str">
            <v>Peravia</v>
          </cell>
          <cell r="E18" t="str">
            <v>Puerto Plata</v>
          </cell>
          <cell r="F18" t="str">
            <v>Sosúa</v>
          </cell>
          <cell r="I18" t="str">
            <v>Villa Riva</v>
          </cell>
          <cell r="J18" t="str">
            <v>Cristo Rey de Guaraguao</v>
          </cell>
          <cell r="Q18" t="str">
            <v>Libra </v>
          </cell>
        </row>
        <row r="19">
          <cell r="B19" t="str">
            <v>VALDESIA</v>
          </cell>
          <cell r="C19" t="str">
            <v>San José de Ocoa</v>
          </cell>
          <cell r="E19" t="str">
            <v>Puerto Plata</v>
          </cell>
          <cell r="F19" t="str">
            <v>Villa Isabela</v>
          </cell>
          <cell r="I19" t="str">
            <v>Villa Riva</v>
          </cell>
          <cell r="J19" t="str">
            <v>Las Táranas</v>
          </cell>
          <cell r="Q19" t="str">
            <v>Litro</v>
          </cell>
        </row>
        <row r="20">
          <cell r="B20" t="str">
            <v>VALDESIA</v>
          </cell>
          <cell r="C20" t="str">
            <v>Azua</v>
          </cell>
          <cell r="E20" t="str">
            <v>Puerto Plata</v>
          </cell>
          <cell r="F20" t="str">
            <v>Villa Montellano</v>
          </cell>
          <cell r="I20" t="str">
            <v>Villa Riva</v>
          </cell>
          <cell r="J20" t="str">
            <v>Villa Riva</v>
          </cell>
          <cell r="Q20" t="str">
            <v>Mes</v>
          </cell>
        </row>
        <row r="21">
          <cell r="B21" t="str">
            <v>ENRIQUILLO</v>
          </cell>
          <cell r="C21" t="str">
            <v>Barahona</v>
          </cell>
          <cell r="E21" t="str">
            <v>Espaillat</v>
          </cell>
          <cell r="F21" t="str">
            <v>Moca</v>
          </cell>
          <cell r="I21" t="str">
            <v>Salcedo</v>
          </cell>
          <cell r="J21" t="str">
            <v>Jamao Afuera</v>
          </cell>
          <cell r="Q21" t="str">
            <v>Metro</v>
          </cell>
        </row>
        <row r="22">
          <cell r="B22" t="str">
            <v>ENRIQUILLO</v>
          </cell>
          <cell r="C22" t="str">
            <v>Bahoruco</v>
          </cell>
          <cell r="E22" t="str">
            <v>Espaillat</v>
          </cell>
          <cell r="F22" t="str">
            <v>Cayetano Germosén</v>
          </cell>
          <cell r="I22" t="str">
            <v>Salcedo</v>
          </cell>
          <cell r="J22" t="str">
            <v>Salcedo</v>
          </cell>
          <cell r="Q22" t="str">
            <v>Metro cuadrado</v>
          </cell>
        </row>
        <row r="23">
          <cell r="B23" t="str">
            <v>ENRIQUILLO</v>
          </cell>
          <cell r="C23" t="str">
            <v>Pedernales</v>
          </cell>
          <cell r="E23" t="str">
            <v>Espaillat</v>
          </cell>
          <cell r="F23" t="str">
            <v>Gaspar Hernández</v>
          </cell>
          <cell r="I23" t="str">
            <v>Tenares</v>
          </cell>
          <cell r="J23" t="str">
            <v>Blanco</v>
          </cell>
          <cell r="Q23" t="str">
            <v>Metro cúbico</v>
          </cell>
        </row>
        <row r="24">
          <cell r="B24" t="str">
            <v>ENRIQUILLO</v>
          </cell>
          <cell r="C24" t="str">
            <v>Independencia</v>
          </cell>
          <cell r="E24" t="str">
            <v>Espaillat</v>
          </cell>
          <cell r="F24" t="str">
            <v>Jamao al Norte</v>
          </cell>
          <cell r="I24" t="str">
            <v>Tenares</v>
          </cell>
          <cell r="J24" t="str">
            <v>Tenares</v>
          </cell>
          <cell r="Q24" t="str">
            <v>Miligramo</v>
          </cell>
        </row>
        <row r="25">
          <cell r="B25" t="str">
            <v>EL VALLE</v>
          </cell>
          <cell r="C25" t="str">
            <v>San Juan</v>
          </cell>
          <cell r="E25" t="str">
            <v>Concepción de La Vega</v>
          </cell>
          <cell r="F25" t="str">
            <v>La Vega</v>
          </cell>
          <cell r="I25" t="str">
            <v>Villa Tapia</v>
          </cell>
          <cell r="J25" t="str">
            <v>Villa Tapia</v>
          </cell>
          <cell r="Q25" t="str">
            <v>Milímetro</v>
          </cell>
        </row>
        <row r="26">
          <cell r="B26" t="str">
            <v>EL VALLE</v>
          </cell>
          <cell r="C26" t="str">
            <v>Elías Piña</v>
          </cell>
          <cell r="E26" t="str">
            <v>Concepción de La Vega</v>
          </cell>
          <cell r="F26" t="str">
            <v>Constanza</v>
          </cell>
          <cell r="I26" t="str">
            <v>Cabrera</v>
          </cell>
          <cell r="J26" t="str">
            <v>Arroyo Salado</v>
          </cell>
          <cell r="Q26" t="str">
            <v>Milla</v>
          </cell>
        </row>
        <row r="27">
          <cell r="B27" t="str">
            <v>YUMA</v>
          </cell>
          <cell r="C27" t="str">
            <v>La Romana</v>
          </cell>
          <cell r="E27" t="str">
            <v>Concepción de La Vega</v>
          </cell>
          <cell r="F27" t="str">
            <v>Jarabacoa</v>
          </cell>
          <cell r="I27" t="str">
            <v>Cabrera</v>
          </cell>
          <cell r="J27" t="str">
            <v>Cabrera</v>
          </cell>
          <cell r="Q27" t="str">
            <v>Millar</v>
          </cell>
        </row>
        <row r="28">
          <cell r="B28" t="str">
            <v>YUMA</v>
          </cell>
          <cell r="C28" t="str">
            <v>La Altagracia</v>
          </cell>
          <cell r="E28" t="str">
            <v>Concepción de La Vega</v>
          </cell>
          <cell r="F28" t="str">
            <v>Jima Abajo</v>
          </cell>
          <cell r="I28" t="str">
            <v>Cabrera</v>
          </cell>
          <cell r="J28" t="str">
            <v>La Entrada</v>
          </cell>
          <cell r="Q28" t="str">
            <v>Onza</v>
          </cell>
        </row>
        <row r="29">
          <cell r="B29" t="str">
            <v>YUMA</v>
          </cell>
          <cell r="C29" t="str">
            <v>El Seibo</v>
          </cell>
          <cell r="E29" t="str">
            <v>Monseñor Nouel</v>
          </cell>
          <cell r="F29" t="str">
            <v>Bonao</v>
          </cell>
          <cell r="I29" t="str">
            <v>El Factor</v>
          </cell>
          <cell r="J29" t="str">
            <v>El Factor</v>
          </cell>
          <cell r="Q29" t="str">
            <v>Paquete</v>
          </cell>
        </row>
        <row r="30">
          <cell r="B30" t="str">
            <v>HIGUAMO</v>
          </cell>
          <cell r="C30" t="str">
            <v>San Pedro de Macorís</v>
          </cell>
          <cell r="E30" t="str">
            <v>Monseñor Nouel</v>
          </cell>
          <cell r="F30" t="str">
            <v>Maimón</v>
          </cell>
          <cell r="I30" t="str">
            <v>El Factor</v>
          </cell>
          <cell r="J30" t="str">
            <v>El Pozo</v>
          </cell>
          <cell r="Q30" t="str">
            <v>Pie</v>
          </cell>
        </row>
        <row r="31">
          <cell r="B31" t="str">
            <v>HIGUAMO</v>
          </cell>
          <cell r="C31" t="str">
            <v>Hato Mayor</v>
          </cell>
          <cell r="E31" t="str">
            <v>Monseñor Nouel</v>
          </cell>
          <cell r="F31" t="str">
            <v>Piedra Blanca</v>
          </cell>
          <cell r="I31" t="str">
            <v>Nagua</v>
          </cell>
          <cell r="J31" t="str">
            <v>Arroyo al Medio</v>
          </cell>
          <cell r="Q31" t="str">
            <v>Pie cuadrado</v>
          </cell>
        </row>
        <row r="32">
          <cell r="B32" t="str">
            <v>HIGUAMO</v>
          </cell>
          <cell r="C32" t="str">
            <v>Monte Plata</v>
          </cell>
          <cell r="E32" t="str">
            <v>Sánchez Ramírez</v>
          </cell>
          <cell r="F32" t="str">
            <v>Cotuí</v>
          </cell>
          <cell r="I32" t="str">
            <v>Nagua</v>
          </cell>
          <cell r="J32" t="str">
            <v>Las Gordas</v>
          </cell>
          <cell r="Q32" t="str">
            <v>Pie cúbico</v>
          </cell>
        </row>
        <row r="33">
          <cell r="B33" t="str">
            <v>OZAMA O METROPOLITANA</v>
          </cell>
          <cell r="C33" t="str">
            <v>Distrito Nacional</v>
          </cell>
          <cell r="E33" t="str">
            <v>Sánchez Ramírez</v>
          </cell>
          <cell r="F33" t="str">
            <v>Cevicos</v>
          </cell>
          <cell r="I33" t="str">
            <v>Nagua</v>
          </cell>
          <cell r="J33" t="str">
            <v>Nagua</v>
          </cell>
          <cell r="Q33" t="str">
            <v>Pulgada</v>
          </cell>
        </row>
        <row r="34">
          <cell r="B34" t="str">
            <v>OZAMA O METROPOLITANA</v>
          </cell>
          <cell r="C34" t="str">
            <v>Santo Domingo</v>
          </cell>
          <cell r="E34" t="str">
            <v>Sánchez Ramírez</v>
          </cell>
          <cell r="F34" t="str">
            <v>Fantino</v>
          </cell>
          <cell r="I34" t="str">
            <v>Nagua</v>
          </cell>
          <cell r="J34" t="str">
            <v>San José de Matanzas</v>
          </cell>
          <cell r="Q34" t="str">
            <v>Pulgada</v>
          </cell>
        </row>
        <row r="35">
          <cell r="E35" t="str">
            <v>Sánchez Ramírez</v>
          </cell>
          <cell r="F35" t="str">
            <v>La Mata</v>
          </cell>
          <cell r="I35" t="str">
            <v>Río San Juan</v>
          </cell>
          <cell r="J35" t="str">
            <v>Río San Juan</v>
          </cell>
          <cell r="Q35" t="str">
            <v>Pulgada cuadrada</v>
          </cell>
        </row>
        <row r="36">
          <cell r="E36" t="str">
            <v>Duarte</v>
          </cell>
          <cell r="F36" t="str">
            <v>San Fco. de Macorís</v>
          </cell>
          <cell r="I36" t="str">
            <v>Las Terrenas</v>
          </cell>
          <cell r="J36" t="str">
            <v>Las Terrenas</v>
          </cell>
          <cell r="Q36" t="str">
            <v>Quinientas unidades</v>
          </cell>
        </row>
        <row r="37">
          <cell r="E37" t="str">
            <v>Duarte</v>
          </cell>
          <cell r="F37" t="str">
            <v>Arenoso</v>
          </cell>
          <cell r="I37" t="str">
            <v>Sánchez</v>
          </cell>
          <cell r="J37" t="str">
            <v>Sánchez</v>
          </cell>
          <cell r="Q37" t="str">
            <v>Quintal</v>
          </cell>
        </row>
        <row r="38">
          <cell r="E38" t="str">
            <v>Duarte</v>
          </cell>
          <cell r="F38" t="str">
            <v>Castillo</v>
          </cell>
          <cell r="I38" t="str">
            <v>Santa Bárbara de Samaná</v>
          </cell>
          <cell r="J38" t="str">
            <v>Arroyo Barril</v>
          </cell>
          <cell r="Q38" t="str">
            <v>Resma</v>
          </cell>
        </row>
        <row r="39">
          <cell r="E39" t="str">
            <v>Duarte</v>
          </cell>
          <cell r="F39" t="str">
            <v>Hostos</v>
          </cell>
          <cell r="I39" t="str">
            <v>Santa Bárbara de Samaná</v>
          </cell>
          <cell r="J39" t="str">
            <v>El Limón</v>
          </cell>
          <cell r="Q39" t="str">
            <v>Semana</v>
          </cell>
        </row>
        <row r="40">
          <cell r="E40" t="str">
            <v>Duarte</v>
          </cell>
          <cell r="F40" t="str">
            <v>Pimentel</v>
          </cell>
          <cell r="I40" t="str">
            <v>Santa Bárbara de Samaná</v>
          </cell>
          <cell r="J40" t="str">
            <v>Las Galeras</v>
          </cell>
          <cell r="Q40" t="str">
            <v>Tonelada</v>
          </cell>
        </row>
        <row r="41">
          <cell r="E41" t="str">
            <v>Duarte</v>
          </cell>
          <cell r="F41" t="str">
            <v>Villa Riva</v>
          </cell>
          <cell r="I41" t="str">
            <v>Santa Bárbara de Samaná</v>
          </cell>
          <cell r="J41" t="str">
            <v>Santa Bárbara de Samaná</v>
          </cell>
          <cell r="Q41" t="str">
            <v>Unidad</v>
          </cell>
        </row>
        <row r="42">
          <cell r="E42" t="str">
            <v>Duarte</v>
          </cell>
          <cell r="F42" t="str">
            <v>Las Guáranas</v>
          </cell>
          <cell r="I42" t="str">
            <v>Dajabón</v>
          </cell>
          <cell r="J42" t="str">
            <v>Cañongo</v>
          </cell>
          <cell r="Q42" t="str">
            <v>Yarda</v>
          </cell>
        </row>
        <row r="43">
          <cell r="E43" t="str">
            <v>Hermanas Mirabal</v>
          </cell>
          <cell r="F43" t="str">
            <v>Salcedo</v>
          </cell>
          <cell r="I43" t="str">
            <v>Dajabón</v>
          </cell>
          <cell r="J43" t="str">
            <v>Dajabón</v>
          </cell>
          <cell r="Q43" t="str">
            <v>Yarda cuadrada</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CF28F6-E641-448B-8B13-50E39CA4A8F5}" name="Table32" displayName="Table32" ref="A21:F53" totalsRowShown="0">
  <autoFilter ref="A21:F53" xr:uid="{445D63AD-54A5-4CCF-B910-7B46E85F749A}"/>
  <tableColumns count="6">
    <tableColumn id="1" xr3:uid="{26020DC3-6051-4BC7-976F-CD8D95AB011D}" name="CÓDIGO CATÁLOGO" dataDxfId="30" dataCellStyle="ArticleBody"/>
    <tableColumn id="2" xr3:uid="{FCD6496B-2478-4C0D-9111-BF88B43F4A1B}" name="ARTÍCULO">
      <calculatedColumnFormula>IFERROR(INDEX(UNSPSCDes,MATCH(INDIRECT(ADDRESS(ROW(),COLUMN()-1,4)),UNSPSCCode,0)),"")</calculatedColumnFormula>
    </tableColumn>
    <tableColumn id="3" xr3:uid="{67FC11C9-7645-4768-841C-FC5B3DDC5A9A}" name="UNIDAD DE MEDIDA"/>
    <tableColumn id="4" xr3:uid="{227AF8A6-8190-4493-B8FD-A5A14035956C}" name="CANTIDAD TOTAL ESTIMADA" dataDxfId="29" dataCellStyle="ArticleBody"/>
    <tableColumn id="5" xr3:uid="{CF5AEFD1-7E44-4717-B57B-9743CBDDFEDA}" name="PRECIO UNITARIO ESTIMADO" dataDxfId="28" dataCellStyle="ArticleBody_currency"/>
    <tableColumn id="6" xr3:uid="{1ED9E992-1E7E-43AB-BFCD-E8676272D880}" name="MONTO TOTAL ESTIMADO">
      <calculatedColumnFormula>INDIRECT(ADDRESS(ROW(),COLUMN()-2,4))*INDIRECT(ADDRESS(ROW(),COLUMN()-1,4))</calculatedColumnFormula>
    </tableColumn>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2C0F11C-E5C1-4AAB-880F-6A680B7F9E67}" name="Table317" displayName="Table317" ref="A199:F200" totalsRowShown="0">
  <autoFilter ref="A199:F200" xr:uid="{CC658E0C-C21A-4DEF-B666-1346AF647824}"/>
  <tableColumns count="6">
    <tableColumn id="1" xr3:uid="{FB5F1B20-CB77-4D3D-ADB3-16B6BF9DC010}" name="CÓDIGO CATÁLOGO" dataDxfId="21"/>
    <tableColumn id="2" xr3:uid="{0588A325-F4A0-44CB-9906-543E802E9CA3}" name="ARTÍCULO">
      <calculatedColumnFormula>IFERROR(INDEX(UNSPSCDes,MATCH(INDIRECT(ADDRESS(ROW(),COLUMN()-1,4)),UNSPSCCode,0)),"")</calculatedColumnFormula>
    </tableColumn>
    <tableColumn id="3" xr3:uid="{1F070362-D560-498F-ABCE-A6C8B58FF841}" name="UNIDAD DE MEDIDA"/>
    <tableColumn id="4" xr3:uid="{0616329A-0DC3-4AED-BB47-A8232E00D1E4}" name="CANTIDAD TOTAL ESTIMADA"/>
    <tableColumn id="5" xr3:uid="{5BCE721B-B08C-4CE3-A74E-87D1FE34EAAA}" name="PRECIO UNITARIO ESTIMADO"/>
    <tableColumn id="6" xr3:uid="{0D357A1E-4021-4F9B-983E-74C0A3AE66AB}"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56C3D29-2B83-4080-99BE-9F5B2337AE8A}" name="Table318" displayName="Table318" ref="A210:F220" totalsRowShown="0">
  <autoFilter ref="A210:F220" xr:uid="{5A841FBB-4569-4A48-8F0A-EA93B48FF0C9}"/>
  <tableColumns count="6">
    <tableColumn id="1" xr3:uid="{57E06949-8150-4FB0-8B12-74F600037EBE}" name="CÓDIGO CATÁLOGO" dataDxfId="20" dataCellStyle="ArticleBody_UNSCPCDescription"/>
    <tableColumn id="2" xr3:uid="{4D795EA6-8724-4B40-88BD-D0F3482F8FAA}" name="ARTÍCULO">
      <calculatedColumnFormula>IFERROR(INDEX(UNSPSCDes,MATCH(INDIRECT(ADDRESS(ROW(),COLUMN()-1,4)),UNSPSCCode,0)),"")</calculatedColumnFormula>
    </tableColumn>
    <tableColumn id="3" xr3:uid="{24E45DDB-E161-4D24-B0CF-6968629AE71A}" name="UNIDAD DE MEDIDA"/>
    <tableColumn id="4" xr3:uid="{8409B82F-C647-4C8F-B165-F70A7F12B210}" name="CANTIDAD TOTAL ESTIMADA"/>
    <tableColumn id="5" xr3:uid="{92CDFC2D-6CB2-4B3B-AFA5-7CE7B0EF49FF}" name="PRECIO UNITARIO ESTIMADO"/>
    <tableColumn id="6" xr3:uid="{AC9623D1-F657-468A-8AA5-AA89EBCAD341}"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5519BA3-604D-44E0-B122-47C68CDE09A8}" name="Table319" displayName="Table319" ref="A230:F238" totalsRowShown="0">
  <autoFilter ref="A230:F238" xr:uid="{59895C46-D663-4560-BD66-44344FD3C2D1}"/>
  <tableColumns count="6">
    <tableColumn id="1" xr3:uid="{1C610758-EFC7-4C88-8E1C-0FDC0BD137A1}" name="CÓDIGO CATÁLOGO"/>
    <tableColumn id="2" xr3:uid="{B29A9E97-A91E-411A-8F95-7082C57E262F}" name="ARTÍCULO">
      <calculatedColumnFormula>IFERROR(INDEX(UNSPSCDes,MATCH(INDIRECT(ADDRESS(ROW(),COLUMN()-1,4)),UNSPSCCode,0)),"")</calculatedColumnFormula>
    </tableColumn>
    <tableColumn id="3" xr3:uid="{1CF72CE1-4DFD-47D0-89A0-FE5333E7763E}" name="UNIDAD DE MEDIDA"/>
    <tableColumn id="4" xr3:uid="{F9D222FC-F6A5-4823-948A-39A0AFC9648F}" name="CANTIDAD TOTAL ESTIMADA"/>
    <tableColumn id="5" xr3:uid="{0E1275F6-691A-4D55-8185-8992A1258DEF}" name="PRECIO UNITARIO ESTIMADO"/>
    <tableColumn id="6" xr3:uid="{8C85D27B-8232-4BF8-8659-C18EB7D1233B}"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EEBE904-1719-4B4A-88EA-57457C8371C3}" name="Table320" displayName="Table320" ref="A248:F249" totalsRowShown="0">
  <autoFilter ref="A248:F249" xr:uid="{3BADD5D5-722E-4481-997D-A8026EE8B145}"/>
  <tableColumns count="6">
    <tableColumn id="1" xr3:uid="{E650D4EB-E2FA-4CC3-BFA3-EC16C51F680E}" name="CÓDIGO CATÁLOGO"/>
    <tableColumn id="2" xr3:uid="{D295E441-02EA-49F5-8A47-20E22E99B51A}" name="ARTÍCULO">
      <calculatedColumnFormula>IFERROR(INDEX(UNSPSCDes,MATCH(INDIRECT(ADDRESS(ROW(),COLUMN()-1,4)),UNSPSCCode,0)),"")</calculatedColumnFormula>
    </tableColumn>
    <tableColumn id="3" xr3:uid="{53B37778-A0D9-4FC8-A08A-2F3F4A14DEC1}" name="UNIDAD DE MEDIDA"/>
    <tableColumn id="4" xr3:uid="{50F6389D-D959-4EB0-9B92-BE03E4BD59FE}" name="CANTIDAD TOTAL ESTIMADA"/>
    <tableColumn id="5" xr3:uid="{37E5740D-AEA0-4EB5-8CA3-7ABEC2F79AE2}" name="PRECIO UNITARIO ESTIMADO"/>
    <tableColumn id="6" xr3:uid="{38987E6A-D362-4108-96FC-ECC95A4D2DD1}"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EA323BA-0A37-4416-B485-7FE36AEA4848}" name="Table326" displayName="Table326" ref="A259:F291" totalsRowShown="0">
  <autoFilter ref="A259:F291" xr:uid="{550C228B-DB49-46E0-A732-72243D739CBD}"/>
  <tableColumns count="6">
    <tableColumn id="1" xr3:uid="{44AF2818-3985-4DD4-930E-DE0E9DCB1394}" name="CÓDIGO CATÁLOGO"/>
    <tableColumn id="2" xr3:uid="{4355763F-AEF2-40F6-9F44-95D038932EBE}" name="ARTÍCULO">
      <calculatedColumnFormula>IFERROR(INDEX(UNSPSCDes,MATCH(INDIRECT(ADDRESS(ROW(),COLUMN()-1,4)),UNSPSCCode,0)),"")</calculatedColumnFormula>
    </tableColumn>
    <tableColumn id="3" xr3:uid="{7845B800-83C8-4C74-ABD8-150A0B94EEF5}" name="UNIDAD DE MEDIDA" dataDxfId="19" dataCellStyle="ArticleBody"/>
    <tableColumn id="4" xr3:uid="{CE2D7739-E00F-436B-9603-A3DA77B15874}" name="CANTIDAD TOTAL ESTIMADA" dataDxfId="18" dataCellStyle="ArticleBody"/>
    <tableColumn id="5" xr3:uid="{F2A529C5-AA17-478A-92E8-E5B92F32A1CB}" name="PRECIO UNITARIO ESTIMADO" dataDxfId="17" dataCellStyle="ArticleBody_currency"/>
    <tableColumn id="6" xr3:uid="{E24106FB-B4CD-4AB0-BAD9-C1A3A9A307BF}"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1624F8E-EFCD-4921-8AE4-34A13F4983BF}" name="Table327" displayName="Table327" ref="A301:F311" totalsRowShown="0">
  <autoFilter ref="A301:F311" xr:uid="{3E12FB7D-7792-4E47-8933-69909138E6EC}"/>
  <tableColumns count="6">
    <tableColumn id="1" xr3:uid="{75B4824F-8576-4DCE-B78D-9A5F1125575C}" name="CÓDIGO CATÁLOGO" dataDxfId="16" dataCellStyle="ArticleBody"/>
    <tableColumn id="2" xr3:uid="{4AE2127C-2144-42DA-AC3A-331AE39E181D}" name="ARTÍCULO">
      <calculatedColumnFormula>IFERROR(INDEX(UNSPSCDes,MATCH(INDIRECT(ADDRESS(ROW(),COLUMN()-1,4)),UNSPSCCode,0)),"")</calculatedColumnFormula>
    </tableColumn>
    <tableColumn id="3" xr3:uid="{E72BCB4E-0239-4B57-AA2B-9C46B0FE2A9E}" name="UNIDAD DE MEDIDA"/>
    <tableColumn id="4" xr3:uid="{91BF02E2-D7C7-4F66-AF5E-38A0792A085C}" name="CANTIDAD TOTAL ESTIMADA"/>
    <tableColumn id="5" xr3:uid="{D758D25D-4E70-4BD0-BF98-D1DD25DB4F28}" name="PRECIO UNITARIO ESTIMADO"/>
    <tableColumn id="6" xr3:uid="{6C2293D2-B853-4D21-8D08-66B3C8915F0E}"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F9B1457-5D67-4F14-B520-6BDEDD7D0DD8}" name="Table328" displayName="Table328" ref="A321:F322" totalsRowShown="0">
  <autoFilter ref="A321:F322" xr:uid="{A0865F8F-BC49-4AB6-A964-786590429644}"/>
  <tableColumns count="6">
    <tableColumn id="1" xr3:uid="{9AD34379-A0DA-4E47-A8EB-EABAD3A1C873}" name="CÓDIGO CATÁLOGO" dataDxfId="15" dataCellStyle="ArticleBody"/>
    <tableColumn id="2" xr3:uid="{48AA517B-AC19-47A3-B56B-CFC2E7267680}" name="ARTÍCULO">
      <calculatedColumnFormula>IFERROR(INDEX(UNSPSCDes,MATCH(INDIRECT(ADDRESS(ROW(),COLUMN()-1,4)),UNSPSCCode,0)),"")</calculatedColumnFormula>
    </tableColumn>
    <tableColumn id="3" xr3:uid="{181E0E10-D0E5-453B-80F5-3D8451F28452}" name="UNIDAD DE MEDIDA"/>
    <tableColumn id="4" xr3:uid="{3F421E02-84BF-4E25-9236-22DA357D6FF3}" name="CANTIDAD TOTAL ESTIMADA"/>
    <tableColumn id="5" xr3:uid="{BAAFD3D1-1DF0-4FDF-B314-FA13B502D020}" name="PRECIO UNITARIO ESTIMADO"/>
    <tableColumn id="6" xr3:uid="{7CD3636E-7FD9-4B75-AF39-0DFBED6BCE41}"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D6E3032-8400-49FC-9D21-62FFA34398B2}" name="Table329" displayName="Table329" ref="A332:F338" totalsRowShown="0">
  <autoFilter ref="A332:F338" xr:uid="{542E4593-3C13-45C4-9DB8-6CFF6626AFF1}"/>
  <tableColumns count="6">
    <tableColumn id="1" xr3:uid="{B69FDEF6-8FB3-4052-B4D4-67A62FDA133A}" name="CÓDIGO CATÁLOGO" dataDxfId="14"/>
    <tableColumn id="2" xr3:uid="{151EB6B0-FA72-4A31-9059-A056099549CE}" name="ARTÍCULO">
      <calculatedColumnFormula>IFERROR(INDEX(UNSPSCDes,MATCH(INDIRECT(ADDRESS(ROW(),COLUMN()-1,4)),UNSPSCCode,0)),"")</calculatedColumnFormula>
    </tableColumn>
    <tableColumn id="3" xr3:uid="{D1614F8A-5474-467C-9778-9A6284881900}" name="UNIDAD DE MEDIDA"/>
    <tableColumn id="4" xr3:uid="{7CE42375-0971-477A-A236-7D890E4C90D0}" name="CANTIDAD TOTAL ESTIMADA"/>
    <tableColumn id="5" xr3:uid="{B195B435-6CAF-4C5B-8C2C-C33B63CC6EBD}" name="PRECIO UNITARIO ESTIMADO"/>
    <tableColumn id="6" xr3:uid="{B87CD326-D0E1-4E2C-BF5A-B08CFD3079A6}"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14FD682-46FD-4666-BD52-709BCAFC0D25}" name="Table330" displayName="Table330" ref="A348:F352" totalsRowShown="0">
  <autoFilter ref="A348:F352" xr:uid="{A87043F5-819E-4BBD-844A-9A4A53318930}"/>
  <tableColumns count="6">
    <tableColumn id="1" xr3:uid="{260323D6-8741-4CD3-9786-1A921715A109}" name="CÓDIGO CATÁLOGO" dataDxfId="13"/>
    <tableColumn id="2" xr3:uid="{6D7705C7-6AA2-4991-9CF9-DB12E3F2E96C}" name="ARTÍCULO">
      <calculatedColumnFormula>IFERROR(INDEX(UNSPSCDes,MATCH(INDIRECT(ADDRESS(ROW(),COLUMN()-1,4)),UNSPSCCode,0)),"")</calculatedColumnFormula>
    </tableColumn>
    <tableColumn id="3" xr3:uid="{2A324A34-8058-4C1D-93BF-D3CA92FC2E9A}" name="UNIDAD DE MEDIDA"/>
    <tableColumn id="4" xr3:uid="{79870BEE-480D-47EE-83DD-E2C4E2571FE8}" name="CANTIDAD TOTAL ESTIMADA"/>
    <tableColumn id="5" xr3:uid="{C0E87E97-74AD-4FFF-8789-444B2B2073DB}" name="PRECIO UNITARIO ESTIMADO"/>
    <tableColumn id="6" xr3:uid="{68D0B898-EEA7-495A-B27E-81944E180DCB}"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450C60D-556B-4361-A9A9-1A0F4555C7EB}" name="Table331" displayName="Table331" ref="A362:F367" totalsRowShown="0">
  <autoFilter ref="A362:F367" xr:uid="{D86091DF-7BEB-43A8-90F2-5DA99AD534D9}"/>
  <tableColumns count="6">
    <tableColumn id="1" xr3:uid="{5305E3DD-F05B-49CF-A0AF-B2B7E9409046}" name="CÓDIGO CATÁLOGO"/>
    <tableColumn id="2" xr3:uid="{B60C6C13-9EAC-4F50-B761-72410E9E433A}" name="ARTÍCULO">
      <calculatedColumnFormula>IFERROR(INDEX(UNSPSCDes,MATCH(INDIRECT(ADDRESS(ROW(),COLUMN()-1,4)),UNSPSCCode,0)),"")</calculatedColumnFormula>
    </tableColumn>
    <tableColumn id="3" xr3:uid="{E640497B-A1EC-434C-9C98-55C8F4BEAAE6}" name="UNIDAD DE MEDIDA"/>
    <tableColumn id="4" xr3:uid="{7B4E8411-B8D3-40F3-9311-4A23579CB5DB}" name="CANTIDAD TOTAL ESTIMADA"/>
    <tableColumn id="5" xr3:uid="{6AA9EDCF-7499-4F99-B650-5AD260F1EB8C}" name="PRECIO UNITARIO ESTIMADO"/>
    <tableColumn id="6" xr3:uid="{74BBB056-705C-484A-A2E1-F0810D5F814B}"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CB4F480-881B-4773-84F5-D6FF0EC80E69}" name="Table33" displayName="Table33" ref="A63:F73" totalsRowShown="0">
  <autoFilter ref="A63:F73" xr:uid="{09FB9197-FD74-4014-9514-0A3B83765E56}"/>
  <tableColumns count="6">
    <tableColumn id="1" xr3:uid="{D0712C81-D1A0-4328-A5A5-8191E632D047}" name="CÓDIGO CATÁLOGO" dataDxfId="27" dataCellStyle="ArticleBody"/>
    <tableColumn id="2" xr3:uid="{9863D619-CC62-4EFA-91C9-1963F69D1508}" name="ARTÍCULO">
      <calculatedColumnFormula>IFERROR(INDEX(UNSPSCDes,MATCH(INDIRECT(ADDRESS(ROW(),COLUMN()-1,4)),UNSPSCCode,0)),"")</calculatedColumnFormula>
    </tableColumn>
    <tableColumn id="3" xr3:uid="{4E868453-1310-4274-9D82-2C8F9A385F01}" name="UNIDAD DE MEDIDA"/>
    <tableColumn id="4" xr3:uid="{BE46A346-1400-4CD8-B639-0222708FBA30}" name="CANTIDAD TOTAL ESTIMADA"/>
    <tableColumn id="5" xr3:uid="{2FFFD39E-2697-441A-8ADB-5270F248CF95}" name="PRECIO UNITARIO ESTIMADO"/>
    <tableColumn id="6" xr3:uid="{0342FC09-A0F5-4426-8D60-202573274F04}"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476DD49-CAAF-4584-A4ED-72D1C3D2F7A5}" name="Table332" displayName="Table332" ref="A377:F390" totalsRowShown="0">
  <autoFilter ref="A377:F390" xr:uid="{1ED91C89-42BF-4294-809C-5E47AE3B40E9}"/>
  <tableColumns count="6">
    <tableColumn id="1" xr3:uid="{938AF968-B182-4A55-B9C8-1874AF4655B9}" name="CÓDIGO CATÁLOGO" dataDxfId="12"/>
    <tableColumn id="2" xr3:uid="{A07BED40-6D1D-44A9-841B-717A476D4C2B}" name="ARTÍCULO">
      <calculatedColumnFormula>IFERROR(INDEX(UNSPSCDes,MATCH(INDIRECT(ADDRESS(ROW(),COLUMN()-1,4)),UNSPSCCode,0)),"")</calculatedColumnFormula>
    </tableColumn>
    <tableColumn id="3" xr3:uid="{E892FB3E-880F-4E3D-8AB7-72131B6A353C}" name="UNIDAD DE MEDIDA" dataDxfId="11" dataCellStyle="ArticleBody"/>
    <tableColumn id="4" xr3:uid="{AC506966-7642-41BB-8542-B9349F3D187E}" name="CANTIDAD TOTAL ESTIMADA" dataDxfId="10" dataCellStyle="ArticleBody"/>
    <tableColumn id="5" xr3:uid="{DF4C25C9-7D21-4DF2-9384-8E15C9F4B84A}" name="PRECIO UNITARIO ESTIMADO" dataDxfId="9" dataCellStyle="ArticleBody_currency"/>
    <tableColumn id="6" xr3:uid="{6726E214-3C90-49B8-8241-DA089247529F}"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BAA53A1-58AE-4DD3-B934-6639A7AD371F}" name="Table333" displayName="Table333" ref="A400:F401" totalsRowShown="0">
  <autoFilter ref="A400:F401" xr:uid="{F987345F-EAD7-4EF1-A2CB-F7D01BE0ADFC}"/>
  <tableColumns count="6">
    <tableColumn id="1" xr3:uid="{30A9CE17-71DE-423B-9095-730D4696889A}" name="CÓDIGO CATÁLOGO" dataDxfId="8"/>
    <tableColumn id="2" xr3:uid="{99ECD8CF-89B2-4C5E-9B8C-C88F4D2AD87B}" name="ARTÍCULO">
      <calculatedColumnFormula>IFERROR(INDEX(UNSPSCDes,MATCH(INDIRECT(ADDRESS(ROW(),COLUMN()-1,4)),UNSPSCCode,0)),"")</calculatedColumnFormula>
    </tableColumn>
    <tableColumn id="3" xr3:uid="{15062B54-CFF5-4E76-B3D5-CE751684D91E}" name="UNIDAD DE MEDIDA"/>
    <tableColumn id="4" xr3:uid="{7E5FC199-66B7-4E59-995E-18121DF86D5B}" name="CANTIDAD TOTAL ESTIMADA"/>
    <tableColumn id="5" xr3:uid="{8B42426A-3886-4F21-84E6-47FFABF7FFBF}" name="PRECIO UNITARIO ESTIMADO"/>
    <tableColumn id="6" xr3:uid="{E41C24E4-009C-432C-8BFD-E2A6C6FB3327}"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C7B160E-09A1-46F0-83DD-6636485C0958}" name="Table335" displayName="Table335" ref="A411:F416" totalsRowShown="0">
  <autoFilter ref="A411:F416" xr:uid="{4D9B3BE3-2A33-4295-9DF8-5E83690AD2EC}"/>
  <tableColumns count="6">
    <tableColumn id="1" xr3:uid="{F6740CA1-1D8F-43A7-85BB-08273FD0493D}" name="CÓDIGO CATÁLOGO"/>
    <tableColumn id="2" xr3:uid="{01843618-76C4-4AF3-8A81-FC03E8BEDC75}" name="ARTÍCULO">
      <calculatedColumnFormula>IFERROR(INDEX(UNSPSCDes,MATCH(INDIRECT(ADDRESS(ROW(),COLUMN()-1,4)),UNSPSCCode,0)),"")</calculatedColumnFormula>
    </tableColumn>
    <tableColumn id="3" xr3:uid="{F906C9F0-611A-46BF-B05B-EF5F724BA6DC}" name="UNIDAD DE MEDIDA"/>
    <tableColumn id="4" xr3:uid="{B2C27A43-2CDB-422F-9B1B-2B27633E9796}" name="CANTIDAD TOTAL ESTIMADA" dataDxfId="7" dataCellStyle="ArticleBody"/>
    <tableColumn id="5" xr3:uid="{95CEC960-AAB0-4CE5-B49D-50B543FE2850}" name="PRECIO UNITARIO ESTIMADO" dataDxfId="6" dataCellStyle="ArticleBody_currency"/>
    <tableColumn id="6" xr3:uid="{2A967FFD-C50A-452D-A230-0550A4B4E682}"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C87A2E3-9CD6-4DA3-9420-4740E0A2B09B}" name="Table336" displayName="Table336" ref="A426:F436" totalsRowShown="0">
  <autoFilter ref="A426:F436" xr:uid="{218943C6-5CE8-4050-AD76-5227C7E736B6}"/>
  <tableColumns count="6">
    <tableColumn id="1" xr3:uid="{09A5C7FB-650F-4DA4-B0D3-F1FDDCCF5052}" name="CÓDIGO CATÁLOGO" dataDxfId="5"/>
    <tableColumn id="2" xr3:uid="{16720CA7-09FB-4A58-A4F8-20CFBA9A8DFF}" name="ARTÍCULO">
      <calculatedColumnFormula>IFERROR(INDEX(UNSPSCDes,MATCH(INDIRECT(ADDRESS(ROW(),COLUMN()-1,4)),UNSPSCCode,0)),"")</calculatedColumnFormula>
    </tableColumn>
    <tableColumn id="3" xr3:uid="{3F157B56-EEEB-44D1-AA9A-962174350294}" name="UNIDAD DE MEDIDA"/>
    <tableColumn id="4" xr3:uid="{2483215B-4574-43FB-AD44-32D857E96CAB}" name="CANTIDAD TOTAL ESTIMADA" dataDxfId="4" dataCellStyle="ArticleBody"/>
    <tableColumn id="5" xr3:uid="{17F0C6DB-610C-4D45-959E-0CE3DC250C50}" name="PRECIO UNITARIO ESTIMADO" dataDxfId="3" dataCellStyle="ArticleBody_currency"/>
    <tableColumn id="6" xr3:uid="{614C9ECE-48F9-4A95-844F-02E9CC523D93}"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87A36754-D385-4BE8-9AFD-00AC342A4084}" name="Table338" displayName="Table338" ref="A446:F465" totalsRowShown="0">
  <autoFilter ref="A446:F465" xr:uid="{8B271B53-0804-4F56-A572-55DE651A8CF0}"/>
  <tableColumns count="6">
    <tableColumn id="1" xr3:uid="{FAF28493-BA16-43BE-8254-D5B4AA0AC6C7}" name="CÓDIGO CATÁLOGO"/>
    <tableColumn id="2" xr3:uid="{3D27009D-B912-44E2-A0C4-58DF98E79764}" name="ARTÍCULO">
      <calculatedColumnFormula>IFERROR(INDEX(UNSPSCDes,MATCH(INDIRECT(ADDRESS(ROW(),COLUMN()-1,4)),UNSPSCCode,0)),"")</calculatedColumnFormula>
    </tableColumn>
    <tableColumn id="3" xr3:uid="{0A353FDB-6C95-4F6B-BDEC-97CD8D1E7F6F}" name="UNIDAD DE MEDIDA"/>
    <tableColumn id="4" xr3:uid="{7FCC6FF2-821E-490F-B4B1-A72881141046}" name="CANTIDAD TOTAL ESTIMADA"/>
    <tableColumn id="5" xr3:uid="{E47F5AB4-4689-4864-9CA8-A2F554702616}" name="PRECIO UNITARIO ESTIMADO"/>
    <tableColumn id="6" xr3:uid="{C97A34CA-879A-491C-9059-C53C55438E11}"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715A2D8F-7D55-424F-A302-EBD49CF9CEDC}" name="Table339" displayName="Table339" ref="A475:F492" totalsRowShown="0">
  <autoFilter ref="A475:F492" xr:uid="{7B2D27AE-B6E4-43F5-BC25-82E8BFE60F9C}"/>
  <tableColumns count="6">
    <tableColumn id="1" xr3:uid="{8338BCFE-92FC-4AE4-B068-D28C84A8553E}" name="CÓDIGO CATÁLOGO" dataDxfId="2"/>
    <tableColumn id="2" xr3:uid="{AB39879A-90A5-4786-A666-8C68B6386DCA}" name="ARTÍCULO">
      <calculatedColumnFormula>IFERROR(INDEX(UNSPSCDes,MATCH(INDIRECT(ADDRESS(ROW(),COLUMN()-1,4)),UNSPSCCode,0)),"")</calculatedColumnFormula>
    </tableColumn>
    <tableColumn id="3" xr3:uid="{2B4247A4-928E-4B9A-9688-073FB082CFCA}" name="UNIDAD DE MEDIDA"/>
    <tableColumn id="4" xr3:uid="{3F86E6BD-52BB-46AD-B582-88612D38FFFE}" name="CANTIDAD TOTAL ESTIMADA"/>
    <tableColumn id="5" xr3:uid="{9A7A9545-7259-463D-A465-887243E23396}" name="PRECIO UNITARIO ESTIMADO"/>
    <tableColumn id="6" xr3:uid="{8A8854CC-96E4-4C18-B821-06F626C98A93}"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60C3DBE-FA68-4B0B-8854-43C6E5C1B659}" name="Table340" displayName="Table340" ref="A502:F504" totalsRowShown="0">
  <autoFilter ref="A502:F504" xr:uid="{F94127E7-6CD0-40D0-85C3-843E11E210F3}"/>
  <tableColumns count="6">
    <tableColumn id="1" xr3:uid="{207279B2-D97F-4B5F-A4C6-BF558460A058}" name="CÓDIGO CATÁLOGO" dataDxfId="1"/>
    <tableColumn id="2" xr3:uid="{96FBD4CD-1A32-4362-83C1-BCDFC90071A1}" name="ARTÍCULO">
      <calculatedColumnFormula>IFERROR(INDEX(UNSPSCDes,MATCH(INDIRECT(ADDRESS(ROW(),COLUMN()-1,4)),UNSPSCCode,0)),"")</calculatedColumnFormula>
    </tableColumn>
    <tableColumn id="3" xr3:uid="{C86A480D-FADA-40C7-9A6A-F15D44723B2F}" name="UNIDAD DE MEDIDA"/>
    <tableColumn id="4" xr3:uid="{CF1C9A67-B3C7-40CC-B1D1-07AC4F1D1294}" name="CANTIDAD TOTAL ESTIMADA"/>
    <tableColumn id="5" xr3:uid="{2B5AEBEC-D9A2-40F0-B9EB-34ABF225379A}" name="PRECIO UNITARIO ESTIMADO"/>
    <tableColumn id="6" xr3:uid="{5DDEE021-88B5-43BB-B63D-46C3944F25A3}"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54B0C3D-561B-4C59-90E6-7037ED455E44}" name="Table342" displayName="Table342" ref="A514:F517" totalsRowShown="0">
  <autoFilter ref="A514:F517" xr:uid="{AD26440F-A4C6-4D86-8581-4F270D993ED4}"/>
  <tableColumns count="6">
    <tableColumn id="1" xr3:uid="{1C92F327-9805-4FEE-92BA-1695B760F69A}" name="CÓDIGO CATÁLOGO" dataDxfId="0"/>
    <tableColumn id="2" xr3:uid="{D3A18651-A728-4879-8ECE-FB24FFC08506}" name="ARTÍCULO">
      <calculatedColumnFormula>IFERROR(INDEX(UNSPSCDes,MATCH(INDIRECT(ADDRESS(ROW(),COLUMN()-1,4)),UNSPSCCode,0)),"")</calculatedColumnFormula>
    </tableColumn>
    <tableColumn id="3" xr3:uid="{FF3EA581-1520-4D73-9295-93CFCF118BC4}" name="UNIDAD DE MEDIDA"/>
    <tableColumn id="4" xr3:uid="{9F2D0F47-845E-4B2F-8EFE-E056B11BB411}" name="CANTIDAD TOTAL ESTIMADA"/>
    <tableColumn id="5" xr3:uid="{791F4371-E852-4F9D-8CE4-7CC383BEA158}" name="PRECIO UNITARIO ESTIMADO"/>
    <tableColumn id="6" xr3:uid="{05D28A63-6224-46A4-BB0A-25BB47F98FA4}"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E0450AC-F6F5-4633-B1AD-25D7172C90E8}" name="Table343" displayName="Table343" ref="A527:F528" totalsRowShown="0">
  <autoFilter ref="A527:F528" xr:uid="{D3E20DEB-E2A8-4BB9-B0DB-822750931D35}"/>
  <tableColumns count="6">
    <tableColumn id="1" xr3:uid="{98FEC8A1-4813-43D1-BBBC-B3BA0A4C5000}" name="CÓDIGO CATÁLOGO"/>
    <tableColumn id="2" xr3:uid="{3CC803C7-6D48-4B86-9876-1014B34755DD}" name="ARTÍCULO">
      <calculatedColumnFormula>IFERROR(INDEX(UNSPSCDes,MATCH(INDIRECT(ADDRESS(ROW(),COLUMN()-1,4)),UNSPSCCode,0)),"")</calculatedColumnFormula>
    </tableColumn>
    <tableColumn id="3" xr3:uid="{0D684919-4B97-4EEA-9897-AE3045A53B37}" name="UNIDAD DE MEDIDA"/>
    <tableColumn id="4" xr3:uid="{C0686CC2-01EC-43D6-97F0-30F987F6B191}" name="CANTIDAD TOTAL ESTIMADA"/>
    <tableColumn id="5" xr3:uid="{79DF5F2B-B7F9-4B73-8B25-12781CA7683C}" name="PRECIO UNITARIO ESTIMADO"/>
    <tableColumn id="6" xr3:uid="{A6C6C59E-89BB-4155-BB62-B742F7FFA114}"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31570C47-4C36-4C36-9C2E-FC9DF4CC1AEC}" name="Table344" displayName="Table344" ref="A538:F539" totalsRowShown="0">
  <autoFilter ref="A538:F539" xr:uid="{46352389-B14F-4900-8EBC-3DCE411E88ED}"/>
  <tableColumns count="6">
    <tableColumn id="1" xr3:uid="{AA6A0D4D-4709-46E3-A242-47E22973A644}" name="CÓDIGO CATÁLOGO"/>
    <tableColumn id="2" xr3:uid="{862111CE-AD31-40E3-8C75-CF66F6BFD785}" name="ARTÍCULO">
      <calculatedColumnFormula>IFERROR(INDEX(UNSPSCDes,MATCH(INDIRECT(ADDRESS(ROW(),COLUMN()-1,4)),UNSPSCCode,0)),"")</calculatedColumnFormula>
    </tableColumn>
    <tableColumn id="3" xr3:uid="{B269C9B9-650E-4188-A2AE-56984310BC5D}" name="UNIDAD DE MEDIDA"/>
    <tableColumn id="4" xr3:uid="{BA753D48-CE64-46BA-9724-8CAF48E456DF}" name="CANTIDAD TOTAL ESTIMADA"/>
    <tableColumn id="5" xr3:uid="{F519F060-A574-42BF-AD75-BC22EDA35BCE}" name="PRECIO UNITARIO ESTIMADO"/>
    <tableColumn id="6" xr3:uid="{C9EA8289-9159-442B-922B-F60AA1ABB595}"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1A9BEB8-9357-4E4C-BF07-876F014C34B1}" name="Table35" displayName="Table35" ref="A83:F84" totalsRowShown="0">
  <autoFilter ref="A83:F84" xr:uid="{854761F4-D124-4215-824E-F579F1F40803}"/>
  <tableColumns count="6">
    <tableColumn id="1" xr3:uid="{3376C234-E769-42E1-9FEB-BA835B83522E}" name="CÓDIGO CATÁLOGO" dataDxfId="26" dataCellStyle="ArticleBody"/>
    <tableColumn id="2" xr3:uid="{70C1787F-2647-47DE-8695-5DC85F4223B9}" name="ARTÍCULO">
      <calculatedColumnFormula>IFERROR(INDEX(UNSPSCDes,MATCH(INDIRECT(ADDRESS(ROW(),COLUMN()-1,4)),UNSPSCCode,0)),"")</calculatedColumnFormula>
    </tableColumn>
    <tableColumn id="3" xr3:uid="{4E5F2581-892E-4E57-BFCA-F603775857BC}" name="UNIDAD DE MEDIDA"/>
    <tableColumn id="4" xr3:uid="{2E8248DE-FBCB-490F-B393-2C829F7F658A}" name="CANTIDAD TOTAL ESTIMADA"/>
    <tableColumn id="5" xr3:uid="{E481CA54-9664-432A-92C3-408E82AE4F95}" name="PRECIO UNITARIO ESTIMADO"/>
    <tableColumn id="6" xr3:uid="{CB74CEF0-37E9-4441-8463-2DE5EA8EF719}"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B8693EAD-5CD9-4AC3-B9AC-D6441354B8A8}" name="Table345" displayName="Table345" ref="A549:F550" totalsRowShown="0">
  <autoFilter ref="A549:F550" xr:uid="{1A3CD406-D513-492B-B22C-A7FA79BA0EA7}"/>
  <tableColumns count="6">
    <tableColumn id="1" xr3:uid="{2DED9206-4FDD-46AF-B1F7-0D886FF2E546}" name="CÓDIGO CATÁLOGO"/>
    <tableColumn id="2" xr3:uid="{A8A46000-E45B-4B6E-A056-AF6ECDDCFA40}" name="ARTÍCULO">
      <calculatedColumnFormula>IFERROR(INDEX(UNSPSCDes,MATCH(INDIRECT(ADDRESS(ROW(),COLUMN()-1,4)),UNSPSCCode,0)),"")</calculatedColumnFormula>
    </tableColumn>
    <tableColumn id="3" xr3:uid="{2E32D79B-BAB0-44B2-9956-435CA3D47054}" name="UNIDAD DE MEDIDA"/>
    <tableColumn id="4" xr3:uid="{CB1A67D4-590F-4C68-8343-E55B753F45A1}" name="CANTIDAD TOTAL ESTIMADA"/>
    <tableColumn id="5" xr3:uid="{753BB353-39B2-4062-A652-5716F752CCEA}" name="PRECIO UNITARIO ESTIMADO"/>
    <tableColumn id="6" xr3:uid="{1148769C-3832-4E86-A86E-47A7D2FD9531}"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C583A6-A177-49C2-92A8-1A53B0F90EB5}" name="Table36" displayName="Table36" ref="A94:F100" totalsRowShown="0">
  <autoFilter ref="A94:F100" xr:uid="{06AFEEB2-AAF3-4C64-801E-C4C42898E165}"/>
  <tableColumns count="6">
    <tableColumn id="1" xr3:uid="{5A743B7F-5173-4D09-9BD7-89F43FC842F8}" name="CÓDIGO CATÁLOGO" dataDxfId="25"/>
    <tableColumn id="2" xr3:uid="{4F24968F-63A1-42AF-B86E-688FABA37011}" name="ARTÍCULO">
      <calculatedColumnFormula>IFERROR(INDEX(UNSPSCDes,MATCH(INDIRECT(ADDRESS(ROW(),COLUMN()-1,4)),UNSPSCCode,0)),"")</calculatedColumnFormula>
    </tableColumn>
    <tableColumn id="3" xr3:uid="{8570F582-9682-46F2-9E27-4E1AB5F013B7}" name="UNIDAD DE MEDIDA"/>
    <tableColumn id="4" xr3:uid="{9F14B1FB-F9FD-4F5C-8854-858116B2ACC5}" name="CANTIDAD TOTAL ESTIMADA"/>
    <tableColumn id="5" xr3:uid="{648A5E9D-AD22-46F9-9F95-CE57B2A660E0}" name="PRECIO UNITARIO ESTIMADO"/>
    <tableColumn id="6" xr3:uid="{D4DD1026-304E-4F72-934F-A6B01DB1ED73}"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A157704-4DC1-4CCC-AD5E-8729A31911D5}" name="Table312" displayName="Table312" ref="A110:F128" totalsRowShown="0">
  <autoFilter ref="A110:F128" xr:uid="{B6DDC0F1-6E53-41B9-855B-44A2A64BEF56}"/>
  <tableColumns count="6">
    <tableColumn id="1" xr3:uid="{4078083C-2DB4-4793-8652-E50D888AAA92}" name="CÓDIGO CATÁLOGO" dataDxfId="24"/>
    <tableColumn id="2" xr3:uid="{17BC3E85-09A5-4D5C-AFEF-D90519EAECFE}" name="ARTÍCULO">
      <calculatedColumnFormula>IFERROR(INDEX(UNSPSCDes,MATCH(INDIRECT(ADDRESS(ROW(),COLUMN()-1,4)),UNSPSCCode,0)),"")</calculatedColumnFormula>
    </tableColumn>
    <tableColumn id="3" xr3:uid="{89FA84C1-FD5E-4F5B-BCE6-BB9D5B4E32B4}" name="UNIDAD DE MEDIDA"/>
    <tableColumn id="4" xr3:uid="{795DEB1A-CD89-419C-B438-9C891E54B443}" name="CANTIDAD TOTAL ESTIMADA"/>
    <tableColumn id="5" xr3:uid="{7B2B2789-60D7-4A8F-909E-9EF2C634AA67}" name="PRECIO UNITARIO ESTIMADO"/>
    <tableColumn id="6" xr3:uid="{25FDFEFE-34A7-47DE-A624-9D580916A796}"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83C9FB3-AF2A-4A5A-B89F-61627FC2BC24}" name="Table313" displayName="Table313" ref="A138:F154" totalsRowShown="0">
  <autoFilter ref="A138:F154" xr:uid="{037B6EEF-4E85-4E63-A444-18663D3BBE1D}"/>
  <tableColumns count="6">
    <tableColumn id="1" xr3:uid="{988D2C4A-4F9F-474B-BF5D-33DA9BD51B64}" name="CÓDIGO CATÁLOGO"/>
    <tableColumn id="2" xr3:uid="{E1E6526B-091B-4647-A2E7-4AE63D5C6A21}" name="ARTÍCULO">
      <calculatedColumnFormula>IFERROR(INDEX(UNSPSCDes,MATCH(INDIRECT(ADDRESS(ROW(),COLUMN()-1,4)),UNSPSCCode,0)),"")</calculatedColumnFormula>
    </tableColumn>
    <tableColumn id="3" xr3:uid="{81F0C11B-3D59-4257-829C-2DC6D5B2E7B4}" name="UNIDAD DE MEDIDA"/>
    <tableColumn id="4" xr3:uid="{6F333F35-B6CF-42E1-9947-4CB9CD095F20}" name="CANTIDAD TOTAL ESTIMADA"/>
    <tableColumn id="5" xr3:uid="{625B8481-A806-4D37-ABCE-CEC6A2BAAE5E}" name="PRECIO UNITARIO ESTIMADO"/>
    <tableColumn id="6" xr3:uid="{4D902697-4F5D-45E1-8C7E-DAD679D2394A}"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E0B7FAC-7949-4559-993D-5B6A7C7B5CA6}" name="Table314" displayName="Table314" ref="A164:F165" totalsRowShown="0">
  <autoFilter ref="A164:F165" xr:uid="{036C30EF-34A4-4929-9565-E785EAE17962}"/>
  <tableColumns count="6">
    <tableColumn id="1" xr3:uid="{228FDFE6-C23B-4993-B13B-7112F1AF34E3}" name="CÓDIGO CATÁLOGO" dataDxfId="23"/>
    <tableColumn id="2" xr3:uid="{D1EFD094-4D2E-4331-BDBB-E3339735BA1A}" name="ARTÍCULO">
      <calculatedColumnFormula>IFERROR(INDEX(UNSPSCDes,MATCH(INDIRECT(ADDRESS(ROW(),COLUMN()-1,4)),UNSPSCCode,0)),"")</calculatedColumnFormula>
    </tableColumn>
    <tableColumn id="3" xr3:uid="{47995216-7ED9-4B37-9A91-7E409894DC32}" name="UNIDAD DE MEDIDA"/>
    <tableColumn id="4" xr3:uid="{FDA654A3-A11C-4161-9009-AC2427F696A8}" name="CANTIDAD TOTAL ESTIMADA"/>
    <tableColumn id="5" xr3:uid="{65C3EB12-3037-40C9-96C1-C1FED6ED6A74}" name="PRECIO UNITARIO ESTIMADO"/>
    <tableColumn id="6" xr3:uid="{3FCBD826-D266-4780-8A4A-9711B492C1C1}"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F1566AC-EF0C-49C0-BB92-1CCD282278C9}" name="Table315" displayName="Table315" ref="A175:F178" totalsRowShown="0">
  <autoFilter ref="A175:F178" xr:uid="{FD1DECD5-46D6-43CB-84FF-859D54DA62DE}"/>
  <tableColumns count="6">
    <tableColumn id="1" xr3:uid="{A5172397-E0B5-410E-A6A0-52910D78421E}" name="CÓDIGO CATÁLOGO" dataDxfId="22"/>
    <tableColumn id="2" xr3:uid="{9D2093D9-8E04-4AC6-86EB-7E267339E545}" name="ARTÍCULO">
      <calculatedColumnFormula>IFERROR(INDEX(UNSPSCDes,MATCH(INDIRECT(ADDRESS(ROW(),COLUMN()-1,4)),UNSPSCCode,0)),"")</calculatedColumnFormula>
    </tableColumn>
    <tableColumn id="3" xr3:uid="{953EF4B5-10C0-444C-B0E3-E41A288DA4DC}" name="UNIDAD DE MEDIDA"/>
    <tableColumn id="4" xr3:uid="{B3B5311E-C2DD-4898-BAE3-28BC6C9BBA28}" name="CANTIDAD TOTAL ESTIMADA"/>
    <tableColumn id="5" xr3:uid="{1E0D0D06-3FF2-4400-A1EE-5F1DC05A85ED}" name="PRECIO UNITARIO ESTIMADO"/>
    <tableColumn id="6" xr3:uid="{0115C18E-8728-44AF-A3BE-E5296B998AF8}"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60C5811-ED20-4DEF-8C31-5927D243CBF5}" name="Table316" displayName="Table316" ref="A188:F189" totalsRowShown="0">
  <autoFilter ref="A188:F189" xr:uid="{25D30501-A8F4-42F6-B315-8D92806CC47B}"/>
  <tableColumns count="6">
    <tableColumn id="1" xr3:uid="{FAB79388-EB17-47CA-A45C-45393D9CC89C}" name="CÓDIGO CATÁLOGO"/>
    <tableColumn id="2" xr3:uid="{910A8DA0-B048-48E4-8838-430B995DB8D6}" name="ARTÍCULO">
      <calculatedColumnFormula>IFERROR(INDEX(UNSPSCDes,MATCH(INDIRECT(ADDRESS(ROW(),COLUMN()-1,4)),UNSPSCCode,0)),"")</calculatedColumnFormula>
    </tableColumn>
    <tableColumn id="3" xr3:uid="{75DBB767-982B-4B59-98FE-B929D62445D0}" name="UNIDAD DE MEDIDA"/>
    <tableColumn id="4" xr3:uid="{BD124C5F-0C68-429B-B0AF-A14F6B6CB811}" name="CANTIDAD TOTAL ESTIMADA"/>
    <tableColumn id="5" xr3:uid="{E8E297EC-92B8-4CC5-B6FF-03DE2FB73314}" name="PRECIO UNITARIO ESTIMADO"/>
    <tableColumn id="6" xr3:uid="{4B98522C-B440-41DC-9E19-42D68982C5A2}"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table" Target="../tables/table10.xml"/><Relationship Id="rId18" Type="http://schemas.openxmlformats.org/officeDocument/2006/relationships/table" Target="../tables/table15.xml"/><Relationship Id="rId26" Type="http://schemas.openxmlformats.org/officeDocument/2006/relationships/table" Target="../tables/table23.xml"/><Relationship Id="rId3" Type="http://schemas.openxmlformats.org/officeDocument/2006/relationships/ctrlProp" Target="../ctrlProps/ctrlProp1.xml"/><Relationship Id="rId21" Type="http://schemas.openxmlformats.org/officeDocument/2006/relationships/table" Target="../tables/table18.xml"/><Relationship Id="rId34" Type="http://schemas.openxmlformats.org/officeDocument/2006/relationships/comments" Target="../comments1.xml"/><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5" Type="http://schemas.openxmlformats.org/officeDocument/2006/relationships/table" Target="../tables/table22.xml"/><Relationship Id="rId33" Type="http://schemas.openxmlformats.org/officeDocument/2006/relationships/table" Target="../tables/table30.xml"/><Relationship Id="rId2" Type="http://schemas.openxmlformats.org/officeDocument/2006/relationships/vmlDrawing" Target="../drawings/vmlDrawing1.vml"/><Relationship Id="rId16" Type="http://schemas.openxmlformats.org/officeDocument/2006/relationships/table" Target="../tables/table13.xml"/><Relationship Id="rId20" Type="http://schemas.openxmlformats.org/officeDocument/2006/relationships/table" Target="../tables/table17.xml"/><Relationship Id="rId29" Type="http://schemas.openxmlformats.org/officeDocument/2006/relationships/table" Target="../tables/table26.xml"/><Relationship Id="rId1" Type="http://schemas.openxmlformats.org/officeDocument/2006/relationships/drawing" Target="../drawings/drawing1.xml"/><Relationship Id="rId6" Type="http://schemas.openxmlformats.org/officeDocument/2006/relationships/table" Target="../tables/table3.xml"/><Relationship Id="rId11" Type="http://schemas.openxmlformats.org/officeDocument/2006/relationships/table" Target="../tables/table8.xml"/><Relationship Id="rId24" Type="http://schemas.openxmlformats.org/officeDocument/2006/relationships/table" Target="../tables/table21.xml"/><Relationship Id="rId32" Type="http://schemas.openxmlformats.org/officeDocument/2006/relationships/table" Target="../tables/table29.xml"/><Relationship Id="rId5" Type="http://schemas.openxmlformats.org/officeDocument/2006/relationships/table" Target="../tables/table2.xml"/><Relationship Id="rId15" Type="http://schemas.openxmlformats.org/officeDocument/2006/relationships/table" Target="../tables/table12.xml"/><Relationship Id="rId23" Type="http://schemas.openxmlformats.org/officeDocument/2006/relationships/table" Target="../tables/table20.xml"/><Relationship Id="rId28" Type="http://schemas.openxmlformats.org/officeDocument/2006/relationships/table" Target="../tables/table25.xml"/><Relationship Id="rId10" Type="http://schemas.openxmlformats.org/officeDocument/2006/relationships/table" Target="../tables/table7.xml"/><Relationship Id="rId19" Type="http://schemas.openxmlformats.org/officeDocument/2006/relationships/table" Target="../tables/table16.xml"/><Relationship Id="rId31" Type="http://schemas.openxmlformats.org/officeDocument/2006/relationships/table" Target="../tables/table28.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 Id="rId22" Type="http://schemas.openxmlformats.org/officeDocument/2006/relationships/table" Target="../tables/table19.xml"/><Relationship Id="rId27" Type="http://schemas.openxmlformats.org/officeDocument/2006/relationships/table" Target="../tables/table24.xml"/><Relationship Id="rId30" Type="http://schemas.openxmlformats.org/officeDocument/2006/relationships/table" Target="../tables/table27.xml"/><Relationship Id="rId8"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88983-CB3B-4412-88A7-B7D78179AB39}">
  <dimension ref="A1:F551"/>
  <sheetViews>
    <sheetView tabSelected="1" workbookViewId="0">
      <selection activeCell="K8" sqref="K8"/>
    </sheetView>
  </sheetViews>
  <sheetFormatPr baseColWidth="10" defaultRowHeight="16.5" x14ac:dyDescent="0.25"/>
  <cols>
    <col min="1" max="1" width="20" style="28" customWidth="1"/>
    <col min="2" max="2" width="41.28515625" style="28" customWidth="1"/>
    <col min="3" max="3" width="19" style="28" customWidth="1"/>
    <col min="4" max="4" width="24" style="28" customWidth="1"/>
    <col min="5" max="5" width="22.5703125" style="28" customWidth="1"/>
    <col min="6" max="6" width="22" style="28" customWidth="1"/>
  </cols>
  <sheetData>
    <row r="1" spans="1:6" ht="18.75" thickTop="1" x14ac:dyDescent="0.25">
      <c r="A1" s="1"/>
      <c r="B1" s="2"/>
      <c r="C1" s="3"/>
      <c r="D1" s="3"/>
      <c r="E1" s="4"/>
      <c r="F1" s="2"/>
    </row>
    <row r="2" spans="1:6" ht="15.75" x14ac:dyDescent="0.25">
      <c r="A2" s="1"/>
      <c r="B2" s="5" t="s">
        <v>0</v>
      </c>
      <c r="C2" s="5"/>
      <c r="D2" s="5"/>
      <c r="E2" s="5"/>
      <c r="F2" s="6"/>
    </row>
    <row r="3" spans="1:6" ht="15.75" x14ac:dyDescent="0.25">
      <c r="A3" s="1"/>
      <c r="B3" s="7" t="str">
        <f>"AÑO "&amp;E11</f>
        <v>AÑO 2023</v>
      </c>
      <c r="C3" s="7"/>
      <c r="D3" s="7"/>
      <c r="E3" s="7"/>
      <c r="F3" s="8"/>
    </row>
    <row r="4" spans="1:6" ht="18" x14ac:dyDescent="0.25">
      <c r="A4" s="1"/>
      <c r="B4" s="2"/>
      <c r="C4" s="2"/>
      <c r="D4" s="2"/>
      <c r="E4" s="9"/>
      <c r="F4" s="2"/>
    </row>
    <row r="5" spans="1:6" ht="21" thickBot="1" x14ac:dyDescent="0.3">
      <c r="A5" s="10"/>
      <c r="B5" s="10"/>
      <c r="C5" s="11"/>
      <c r="D5" s="11"/>
      <c r="E5" s="11"/>
      <c r="F5" s="11"/>
    </row>
    <row r="6" spans="1:6" ht="15.75" thickBot="1" x14ac:dyDescent="0.3">
      <c r="A6" s="12" t="s">
        <v>1</v>
      </c>
      <c r="B6" s="13"/>
      <c r="C6" s="14"/>
      <c r="D6" s="15" t="s">
        <v>2</v>
      </c>
      <c r="E6" s="16" t="s">
        <v>3</v>
      </c>
      <c r="F6" s="17"/>
    </row>
    <row r="7" spans="1:6" ht="15.75" thickBot="1" x14ac:dyDescent="0.3">
      <c r="A7" s="18" t="s">
        <v>4</v>
      </c>
      <c r="B7" s="13"/>
      <c r="C7" s="13"/>
      <c r="D7" s="15" t="s">
        <v>5</v>
      </c>
      <c r="E7" s="16" t="s">
        <v>6</v>
      </c>
      <c r="F7" s="17"/>
    </row>
    <row r="8" spans="1:6" ht="15.75" thickBot="1" x14ac:dyDescent="0.3">
      <c r="A8" s="13"/>
      <c r="B8" s="13"/>
      <c r="C8" s="13"/>
      <c r="D8" s="15" t="s">
        <v>7</v>
      </c>
      <c r="E8" s="16" t="s">
        <v>8</v>
      </c>
      <c r="F8" s="17"/>
    </row>
    <row r="9" spans="1:6" ht="15.75" thickBot="1" x14ac:dyDescent="0.3">
      <c r="A9" s="19" t="s">
        <v>9</v>
      </c>
      <c r="B9" s="20">
        <f ca="1">COUNTIFS(TotalEstColumnName,"="&amp;TotalEstLabel,TotalEstColumnValue,"&gt;0")</f>
        <v>30</v>
      </c>
      <c r="C9" s="13"/>
      <c r="D9" s="15" t="s">
        <v>10</v>
      </c>
      <c r="E9" s="16" t="s">
        <v>11</v>
      </c>
      <c r="F9" s="17"/>
    </row>
    <row r="10" spans="1:6" ht="15.75" thickBot="1" x14ac:dyDescent="0.3">
      <c r="A10" s="21" t="s">
        <v>12</v>
      </c>
      <c r="B10" s="22">
        <f ca="1">SUMIF(TotalEstColumnName,"="&amp;TotalEstLabel,TotalEstColumnValue)</f>
        <v>4643412.99</v>
      </c>
      <c r="C10" s="13"/>
      <c r="D10" s="15" t="s">
        <v>13</v>
      </c>
      <c r="E10" s="16" t="s">
        <v>14</v>
      </c>
      <c r="F10" s="17"/>
    </row>
    <row r="11" spans="1:6" ht="15.75" thickBot="1" x14ac:dyDescent="0.3">
      <c r="A11" s="13"/>
      <c r="B11" s="13"/>
      <c r="C11" s="13"/>
      <c r="D11" s="15" t="s">
        <v>15</v>
      </c>
      <c r="E11" s="23">
        <v>2023</v>
      </c>
      <c r="F11" s="24"/>
    </row>
    <row r="12" spans="1:6" ht="15.75" thickBot="1" x14ac:dyDescent="0.3">
      <c r="A12" s="25"/>
      <c r="B12" s="25"/>
      <c r="C12" s="25"/>
      <c r="D12" s="15" t="s">
        <v>16</v>
      </c>
      <c r="E12" s="26">
        <v>44946</v>
      </c>
      <c r="F12" s="27"/>
    </row>
    <row r="13" spans="1:6" ht="17.25" thickBot="1" x14ac:dyDescent="0.3"/>
    <row r="14" spans="1:6" ht="23.25" thickBot="1" x14ac:dyDescent="0.3">
      <c r="A14" s="29" t="s">
        <v>17</v>
      </c>
      <c r="B14" s="29" t="s">
        <v>18</v>
      </c>
      <c r="C14" s="29" t="s">
        <v>19</v>
      </c>
      <c r="D14" s="29" t="s">
        <v>20</v>
      </c>
      <c r="E14" s="29" t="s">
        <v>21</v>
      </c>
      <c r="F14" s="29" t="s">
        <v>22</v>
      </c>
    </row>
    <row r="15" spans="1:6" ht="15.75" thickBot="1" x14ac:dyDescent="0.3">
      <c r="A15" s="30" t="s">
        <v>23</v>
      </c>
      <c r="B15" s="30" t="s">
        <v>24</v>
      </c>
      <c r="C15" s="30" t="s">
        <v>25</v>
      </c>
      <c r="D15" s="30" t="s">
        <v>26</v>
      </c>
      <c r="E15" s="30" t="s">
        <v>27</v>
      </c>
      <c r="F15" s="30"/>
    </row>
    <row r="16" spans="1:6" ht="15.75" thickBot="1" x14ac:dyDescent="0.3">
      <c r="A16" s="31" t="s">
        <v>28</v>
      </c>
      <c r="B16" s="32" t="s">
        <v>29</v>
      </c>
      <c r="C16" s="33">
        <v>44998</v>
      </c>
      <c r="D16" s="31" t="s">
        <v>30</v>
      </c>
      <c r="E16" s="32" t="s">
        <v>31</v>
      </c>
      <c r="F16" s="30" t="s">
        <v>32</v>
      </c>
    </row>
    <row r="17" spans="1:6" ht="15.75" thickBot="1" x14ac:dyDescent="0.3">
      <c r="A17" s="34"/>
      <c r="B17" s="32" t="s">
        <v>33</v>
      </c>
      <c r="C17" s="35">
        <f>IF(C16="","",IF(AND(MONTH(C16)&gt;=1,MONTH(C16)&lt;=3),1,IF(AND(MONTH(C16)&gt;=4,MONTH(C16)&lt;=6),2,IF(AND(MONTH(C16)&gt;=7,MONTH(C16)&lt;=9),3,4))))</f>
        <v>1</v>
      </c>
      <c r="D17" s="34"/>
      <c r="E17" s="32" t="s">
        <v>34</v>
      </c>
      <c r="F17" s="30" t="s">
        <v>35</v>
      </c>
    </row>
    <row r="18" spans="1:6" ht="15.75" thickBot="1" x14ac:dyDescent="0.3">
      <c r="A18" s="34"/>
      <c r="B18" s="32" t="s">
        <v>36</v>
      </c>
      <c r="C18" s="33">
        <v>45012</v>
      </c>
      <c r="D18" s="34"/>
      <c r="E18" s="32" t="s">
        <v>37</v>
      </c>
      <c r="F18" s="30"/>
    </row>
    <row r="19" spans="1:6" ht="15.75" thickBot="1" x14ac:dyDescent="0.3">
      <c r="A19" s="34"/>
      <c r="B19" s="32" t="s">
        <v>33</v>
      </c>
      <c r="C19" s="35">
        <f>IF(C18="","",IF(AND(MONTH(C18)&gt;=1,MONTH(C18)&lt;=3),1,IF(AND(MONTH(C18)&gt;=4,MONTH(C18)&lt;=6),2,IF(AND(MONTH(C18)&gt;=7,MONTH(C18)&lt;=9),3,4))))</f>
        <v>1</v>
      </c>
      <c r="D19" s="34"/>
      <c r="E19" s="32" t="s">
        <v>38</v>
      </c>
      <c r="F19" s="30"/>
    </row>
    <row r="20" spans="1:6" ht="15.75" thickBot="1" x14ac:dyDescent="0.3">
      <c r="A20" s="36"/>
      <c r="B20" s="36"/>
      <c r="C20" s="36"/>
      <c r="D20" s="36"/>
      <c r="E20" s="36"/>
      <c r="F20" s="36"/>
    </row>
    <row r="21" spans="1:6" ht="15.75" thickBot="1" x14ac:dyDescent="0.3">
      <c r="A21" s="37" t="s">
        <v>39</v>
      </c>
      <c r="B21" s="37" t="s">
        <v>40</v>
      </c>
      <c r="C21" s="37" t="s">
        <v>41</v>
      </c>
      <c r="D21" s="37" t="s">
        <v>42</v>
      </c>
      <c r="E21" s="37" t="s">
        <v>43</v>
      </c>
      <c r="F21" s="37" t="s">
        <v>44</v>
      </c>
    </row>
    <row r="22" spans="1:6" ht="15" x14ac:dyDescent="0.25">
      <c r="A22" s="38">
        <v>14111704</v>
      </c>
      <c r="B22" s="39" t="str">
        <f t="shared" ref="B22:B53" ca="1" si="0">IFERROR(INDEX(UNSPSCDes,MATCH(INDIRECT(ADDRESS(ROW(),COLUMN()-1,4)),UNSPSCCode,0)),"")</f>
        <v>Papel higiénico</v>
      </c>
      <c r="C22" s="40" t="s">
        <v>45</v>
      </c>
      <c r="D22" s="40">
        <v>22</v>
      </c>
      <c r="E22" s="41">
        <v>700</v>
      </c>
      <c r="F22" s="42">
        <f t="shared" ref="F22:F53" ca="1" si="1">INDIRECT(ADDRESS(ROW(),COLUMN()-2,4))*INDIRECT(ADDRESS(ROW(),COLUMN()-1,4))</f>
        <v>15400</v>
      </c>
    </row>
    <row r="23" spans="1:6" ht="15" x14ac:dyDescent="0.25">
      <c r="A23" s="38">
        <v>14111703</v>
      </c>
      <c r="B23" s="39" t="str">
        <f t="shared" ca="1" si="0"/>
        <v>Toallas de papel</v>
      </c>
      <c r="C23" s="40" t="s">
        <v>45</v>
      </c>
      <c r="D23" s="40">
        <v>5</v>
      </c>
      <c r="E23" s="41">
        <v>2000</v>
      </c>
      <c r="F23" s="42">
        <f t="shared" ca="1" si="1"/>
        <v>10000</v>
      </c>
    </row>
    <row r="24" spans="1:6" ht="15" x14ac:dyDescent="0.25">
      <c r="A24" s="38">
        <v>47131618</v>
      </c>
      <c r="B24" s="39" t="str">
        <f t="shared" ca="1" si="0"/>
        <v>Traperos húmedos</v>
      </c>
      <c r="C24" s="40" t="s">
        <v>46</v>
      </c>
      <c r="D24" s="40">
        <v>2</v>
      </c>
      <c r="E24" s="41">
        <v>250</v>
      </c>
      <c r="F24" s="42">
        <f t="shared" ca="1" si="1"/>
        <v>500</v>
      </c>
    </row>
    <row r="25" spans="1:6" ht="15" x14ac:dyDescent="0.25">
      <c r="A25" s="38">
        <v>47131603</v>
      </c>
      <c r="B25" s="39" t="str">
        <f t="shared" ca="1" si="0"/>
        <v>Esponjas</v>
      </c>
      <c r="C25" s="40" t="s">
        <v>46</v>
      </c>
      <c r="D25" s="40">
        <v>30</v>
      </c>
      <c r="E25" s="41">
        <v>20</v>
      </c>
      <c r="F25" s="42">
        <f t="shared" ca="1" si="1"/>
        <v>600</v>
      </c>
    </row>
    <row r="26" spans="1:6" ht="15" x14ac:dyDescent="0.25">
      <c r="A26" s="38">
        <v>47131810</v>
      </c>
      <c r="B26" s="39" t="str">
        <f t="shared" ca="1" si="0"/>
        <v>Productos para el lavaplatos</v>
      </c>
      <c r="C26" s="40" t="s">
        <v>47</v>
      </c>
      <c r="D26" s="40">
        <v>10</v>
      </c>
      <c r="E26" s="41">
        <v>250</v>
      </c>
      <c r="F26" s="42">
        <f t="shared" ca="1" si="1"/>
        <v>2500</v>
      </c>
    </row>
    <row r="27" spans="1:6" ht="15" x14ac:dyDescent="0.25">
      <c r="A27" s="38">
        <v>47131812</v>
      </c>
      <c r="B27" s="39" t="str">
        <f t="shared" ca="1" si="0"/>
        <v>Refrescador de aire</v>
      </c>
      <c r="C27" s="40" t="s">
        <v>46</v>
      </c>
      <c r="D27" s="40">
        <v>25</v>
      </c>
      <c r="E27" s="41">
        <v>100</v>
      </c>
      <c r="F27" s="42">
        <f t="shared" ca="1" si="1"/>
        <v>2500</v>
      </c>
    </row>
    <row r="28" spans="1:6" ht="15" x14ac:dyDescent="0.25">
      <c r="A28" s="38">
        <v>47131802</v>
      </c>
      <c r="B28" s="39" t="str">
        <f t="shared" ca="1" si="0"/>
        <v>Terminados o ceras para pisos</v>
      </c>
      <c r="C28" s="40" t="s">
        <v>46</v>
      </c>
      <c r="D28" s="40">
        <v>25</v>
      </c>
      <c r="E28" s="41">
        <v>600</v>
      </c>
      <c r="F28" s="42">
        <f t="shared" ca="1" si="1"/>
        <v>15000</v>
      </c>
    </row>
    <row r="29" spans="1:6" ht="15" x14ac:dyDescent="0.25">
      <c r="A29" s="38">
        <v>14111705</v>
      </c>
      <c r="B29" s="39" t="str">
        <f t="shared" ca="1" si="0"/>
        <v>Servilletas de papel</v>
      </c>
      <c r="C29" s="40" t="s">
        <v>45</v>
      </c>
      <c r="D29" s="40">
        <v>5</v>
      </c>
      <c r="E29" s="41">
        <v>1050</v>
      </c>
      <c r="F29" s="42">
        <f t="shared" ca="1" si="1"/>
        <v>5250</v>
      </c>
    </row>
    <row r="30" spans="1:6" ht="15" x14ac:dyDescent="0.25">
      <c r="A30" s="38">
        <v>47121701</v>
      </c>
      <c r="B30" s="39" t="str">
        <f t="shared" ca="1" si="0"/>
        <v>Bolsas de basura</v>
      </c>
      <c r="C30" s="40" t="s">
        <v>45</v>
      </c>
      <c r="D30" s="40">
        <v>5</v>
      </c>
      <c r="E30" s="41">
        <v>500</v>
      </c>
      <c r="F30" s="42">
        <f t="shared" ca="1" si="1"/>
        <v>2500</v>
      </c>
    </row>
    <row r="31" spans="1:6" ht="15" x14ac:dyDescent="0.25">
      <c r="A31" s="38">
        <v>47121701</v>
      </c>
      <c r="B31" s="39" t="str">
        <f t="shared" ca="1" si="0"/>
        <v>Bolsas de basura</v>
      </c>
      <c r="C31" s="40" t="s">
        <v>45</v>
      </c>
      <c r="D31" s="40">
        <v>5</v>
      </c>
      <c r="E31" s="41">
        <v>300</v>
      </c>
      <c r="F31" s="42">
        <f t="shared" ca="1" si="1"/>
        <v>1500</v>
      </c>
    </row>
    <row r="32" spans="1:6" ht="15" x14ac:dyDescent="0.25">
      <c r="A32" s="38">
        <v>47121701</v>
      </c>
      <c r="B32" s="39" t="str">
        <f t="shared" ca="1" si="0"/>
        <v>Bolsas de basura</v>
      </c>
      <c r="C32" s="40" t="s">
        <v>45</v>
      </c>
      <c r="D32" s="40">
        <v>5</v>
      </c>
      <c r="E32" s="41">
        <v>300</v>
      </c>
      <c r="F32" s="42">
        <f t="shared" ca="1" si="1"/>
        <v>1500</v>
      </c>
    </row>
    <row r="33" spans="1:6" ht="15" x14ac:dyDescent="0.25">
      <c r="A33" s="38">
        <v>47131803</v>
      </c>
      <c r="B33" s="39" t="str">
        <f t="shared" ca="1" si="0"/>
        <v>Desinfectantes para uso doméstico</v>
      </c>
      <c r="C33" s="40" t="s">
        <v>47</v>
      </c>
      <c r="D33" s="40">
        <v>12</v>
      </c>
      <c r="E33" s="41">
        <v>150</v>
      </c>
      <c r="F33" s="42">
        <f t="shared" ca="1" si="1"/>
        <v>1800</v>
      </c>
    </row>
    <row r="34" spans="1:6" ht="15" x14ac:dyDescent="0.25">
      <c r="A34" s="38">
        <v>47131803</v>
      </c>
      <c r="B34" s="39" t="str">
        <f t="shared" ca="1" si="0"/>
        <v>Desinfectantes para uso doméstico</v>
      </c>
      <c r="C34" s="40" t="s">
        <v>47</v>
      </c>
      <c r="D34" s="40">
        <v>12</v>
      </c>
      <c r="E34" s="41">
        <v>250</v>
      </c>
      <c r="F34" s="42">
        <f t="shared" ca="1" si="1"/>
        <v>3000</v>
      </c>
    </row>
    <row r="35" spans="1:6" ht="15" x14ac:dyDescent="0.25">
      <c r="A35" s="38">
        <v>53131608</v>
      </c>
      <c r="B35" s="39" t="str">
        <f t="shared" ca="1" si="0"/>
        <v>Jabones</v>
      </c>
      <c r="C35" s="40" t="s">
        <v>47</v>
      </c>
      <c r="D35" s="40">
        <v>6</v>
      </c>
      <c r="E35" s="41">
        <v>250</v>
      </c>
      <c r="F35" s="42">
        <f t="shared" ca="1" si="1"/>
        <v>1500</v>
      </c>
    </row>
    <row r="36" spans="1:6" ht="15" x14ac:dyDescent="0.25">
      <c r="A36" s="38">
        <v>47131502</v>
      </c>
      <c r="B36" s="39" t="str">
        <f t="shared" ca="1" si="0"/>
        <v>Pañitos o toallas para limpiar</v>
      </c>
      <c r="C36" s="40" t="s">
        <v>46</v>
      </c>
      <c r="D36" s="40">
        <v>3</v>
      </c>
      <c r="E36" s="41">
        <v>800</v>
      </c>
      <c r="F36" s="42">
        <f t="shared" ca="1" si="1"/>
        <v>2400</v>
      </c>
    </row>
    <row r="37" spans="1:6" ht="15" x14ac:dyDescent="0.25">
      <c r="A37" s="38">
        <v>47131502</v>
      </c>
      <c r="B37" s="39" t="str">
        <f t="shared" ca="1" si="0"/>
        <v>Pañitos o toallas para limpiar</v>
      </c>
      <c r="C37" s="40" t="s">
        <v>46</v>
      </c>
      <c r="D37" s="40">
        <v>30</v>
      </c>
      <c r="E37" s="41">
        <v>60</v>
      </c>
      <c r="F37" s="42">
        <f t="shared" ca="1" si="1"/>
        <v>1800</v>
      </c>
    </row>
    <row r="38" spans="1:6" ht="15" x14ac:dyDescent="0.25">
      <c r="A38" s="38">
        <v>47131824</v>
      </c>
      <c r="B38" s="39" t="str">
        <f t="shared" ca="1" si="0"/>
        <v>Limpiadores de vidrio o ventanas</v>
      </c>
      <c r="C38" s="40" t="s">
        <v>47</v>
      </c>
      <c r="D38" s="40">
        <v>5</v>
      </c>
      <c r="E38" s="41">
        <v>200</v>
      </c>
      <c r="F38" s="42">
        <f t="shared" ca="1" si="1"/>
        <v>1000</v>
      </c>
    </row>
    <row r="39" spans="1:6" ht="15" x14ac:dyDescent="0.25">
      <c r="A39" s="38">
        <v>47121702</v>
      </c>
      <c r="B39" s="39" t="str">
        <f t="shared" ca="1" si="0"/>
        <v>Contenedores de desperdicios o revestimientos rígidos</v>
      </c>
      <c r="C39" s="40" t="s">
        <v>46</v>
      </c>
      <c r="D39" s="40">
        <v>1</v>
      </c>
      <c r="E39" s="41">
        <v>10000</v>
      </c>
      <c r="F39" s="42">
        <f t="shared" ca="1" si="1"/>
        <v>10000</v>
      </c>
    </row>
    <row r="40" spans="1:6" ht="15" x14ac:dyDescent="0.25">
      <c r="A40" s="38">
        <v>47121702</v>
      </c>
      <c r="B40" s="39" t="str">
        <f t="shared" ca="1" si="0"/>
        <v>Contenedores de desperdicios o revestimientos rígidos</v>
      </c>
      <c r="C40" s="40" t="s">
        <v>46</v>
      </c>
      <c r="D40" s="40">
        <v>3</v>
      </c>
      <c r="E40" s="41">
        <v>1300</v>
      </c>
      <c r="F40" s="42">
        <f t="shared" ca="1" si="1"/>
        <v>3900</v>
      </c>
    </row>
    <row r="41" spans="1:6" ht="15" x14ac:dyDescent="0.25">
      <c r="A41" s="38">
        <v>47121702</v>
      </c>
      <c r="B41" s="39" t="str">
        <f t="shared" ca="1" si="0"/>
        <v>Contenedores de desperdicios o revestimientos rígidos</v>
      </c>
      <c r="C41" s="40" t="s">
        <v>46</v>
      </c>
      <c r="D41" s="40">
        <v>3</v>
      </c>
      <c r="E41" s="41">
        <v>350</v>
      </c>
      <c r="F41" s="42">
        <f t="shared" ca="1" si="1"/>
        <v>1050</v>
      </c>
    </row>
    <row r="42" spans="1:6" ht="15" x14ac:dyDescent="0.25">
      <c r="A42" s="38">
        <v>47131801</v>
      </c>
      <c r="B42" s="39" t="str">
        <f t="shared" ca="1" si="0"/>
        <v>Limpiadores de pisos</v>
      </c>
      <c r="C42" s="40" t="s">
        <v>46</v>
      </c>
      <c r="D42" s="40">
        <v>3</v>
      </c>
      <c r="E42" s="41">
        <v>200</v>
      </c>
      <c r="F42" s="42">
        <f t="shared" ca="1" si="1"/>
        <v>600</v>
      </c>
    </row>
    <row r="43" spans="1:6" ht="15" x14ac:dyDescent="0.25">
      <c r="A43" s="38">
        <v>47131821</v>
      </c>
      <c r="B43" s="39" t="str">
        <f t="shared" ca="1" si="0"/>
        <v>Compuestos desengrasantes</v>
      </c>
      <c r="C43" s="40" t="s">
        <v>47</v>
      </c>
      <c r="D43" s="40">
        <v>1</v>
      </c>
      <c r="E43" s="41">
        <v>300</v>
      </c>
      <c r="F43" s="42">
        <f t="shared" ca="1" si="1"/>
        <v>300</v>
      </c>
    </row>
    <row r="44" spans="1:6" ht="15" x14ac:dyDescent="0.25">
      <c r="A44" s="38">
        <v>47131805</v>
      </c>
      <c r="B44" s="39" t="str">
        <f t="shared" ca="1" si="0"/>
        <v>Limpiadores de propósito general</v>
      </c>
      <c r="C44" s="40" t="s">
        <v>46</v>
      </c>
      <c r="D44" s="40">
        <v>2</v>
      </c>
      <c r="E44" s="41">
        <v>300</v>
      </c>
      <c r="F44" s="42">
        <f t="shared" ca="1" si="1"/>
        <v>600</v>
      </c>
    </row>
    <row r="45" spans="1:6" ht="15" x14ac:dyDescent="0.25">
      <c r="A45" s="38">
        <v>46181504</v>
      </c>
      <c r="B45" s="39" t="str">
        <f t="shared" ca="1" si="0"/>
        <v>Guantes de protección</v>
      </c>
      <c r="C45" s="40" t="s">
        <v>45</v>
      </c>
      <c r="D45" s="40">
        <v>6</v>
      </c>
      <c r="E45" s="41">
        <v>150</v>
      </c>
      <c r="F45" s="42">
        <f t="shared" ca="1" si="1"/>
        <v>900</v>
      </c>
    </row>
    <row r="46" spans="1:6" ht="15" x14ac:dyDescent="0.25">
      <c r="A46" s="38">
        <v>47131801</v>
      </c>
      <c r="B46" s="39" t="str">
        <f t="shared" ca="1" si="0"/>
        <v>Limpiadores de pisos</v>
      </c>
      <c r="C46" s="40" t="s">
        <v>47</v>
      </c>
      <c r="D46" s="40">
        <v>1</v>
      </c>
      <c r="E46" s="41">
        <v>250</v>
      </c>
      <c r="F46" s="42">
        <f t="shared" ca="1" si="1"/>
        <v>250</v>
      </c>
    </row>
    <row r="47" spans="1:6" ht="15" x14ac:dyDescent="0.25">
      <c r="A47" s="38">
        <v>47131608</v>
      </c>
      <c r="B47" s="39" t="str">
        <f t="shared" ca="1" si="0"/>
        <v>Cepillos de baño</v>
      </c>
      <c r="C47" s="40" t="s">
        <v>46</v>
      </c>
      <c r="D47" s="40">
        <v>5</v>
      </c>
      <c r="E47" s="41">
        <v>150</v>
      </c>
      <c r="F47" s="42">
        <f t="shared" ca="1" si="1"/>
        <v>750</v>
      </c>
    </row>
    <row r="48" spans="1:6" ht="15" x14ac:dyDescent="0.25">
      <c r="A48" s="38">
        <v>47131705</v>
      </c>
      <c r="B48" s="39" t="str">
        <f t="shared" ca="1" si="0"/>
        <v>Accesorios para urinales o inodoros</v>
      </c>
      <c r="C48" s="40" t="s">
        <v>46</v>
      </c>
      <c r="D48" s="40">
        <v>3</v>
      </c>
      <c r="E48" s="41">
        <v>450</v>
      </c>
      <c r="F48" s="42">
        <f t="shared" ca="1" si="1"/>
        <v>1350</v>
      </c>
    </row>
    <row r="49" spans="1:6" ht="15" x14ac:dyDescent="0.25">
      <c r="A49" s="38">
        <v>31201505</v>
      </c>
      <c r="B49" s="39" t="str">
        <f t="shared" ca="1" si="0"/>
        <v>Cinta doble faz</v>
      </c>
      <c r="C49" s="40" t="s">
        <v>46</v>
      </c>
      <c r="D49" s="40">
        <v>2</v>
      </c>
      <c r="E49" s="41">
        <v>250</v>
      </c>
      <c r="F49" s="42">
        <f t="shared" ca="1" si="1"/>
        <v>500</v>
      </c>
    </row>
    <row r="50" spans="1:6" ht="15" x14ac:dyDescent="0.25">
      <c r="A50" s="38">
        <v>15121806</v>
      </c>
      <c r="B50" s="39" t="str">
        <f t="shared" ca="1" si="0"/>
        <v>Aceites penetrantes</v>
      </c>
      <c r="C50" s="40" t="s">
        <v>46</v>
      </c>
      <c r="D50" s="40">
        <v>1</v>
      </c>
      <c r="E50" s="41">
        <v>250</v>
      </c>
      <c r="F50" s="42">
        <f t="shared" ca="1" si="1"/>
        <v>250</v>
      </c>
    </row>
    <row r="51" spans="1:6" ht="15" x14ac:dyDescent="0.25">
      <c r="A51" s="38">
        <v>31201502</v>
      </c>
      <c r="B51" s="39" t="str">
        <f t="shared" ca="1" si="0"/>
        <v>Cinta aislante eléctrica</v>
      </c>
      <c r="C51" s="40" t="s">
        <v>46</v>
      </c>
      <c r="D51" s="40">
        <v>1</v>
      </c>
      <c r="E51" s="41">
        <v>300</v>
      </c>
      <c r="F51" s="42">
        <f t="shared" ca="1" si="1"/>
        <v>300</v>
      </c>
    </row>
    <row r="52" spans="1:6" ht="15" x14ac:dyDescent="0.25">
      <c r="A52" s="38">
        <v>30181513</v>
      </c>
      <c r="B52" s="39" t="str">
        <f t="shared" ca="1" si="0"/>
        <v>Tapas de inodoro</v>
      </c>
      <c r="C52" s="40" t="s">
        <v>46</v>
      </c>
      <c r="D52" s="40">
        <v>2</v>
      </c>
      <c r="E52" s="41">
        <v>300</v>
      </c>
      <c r="F52" s="42">
        <f t="shared" ca="1" si="1"/>
        <v>600</v>
      </c>
    </row>
    <row r="53" spans="1:6" ht="15" x14ac:dyDescent="0.25">
      <c r="A53" s="38">
        <v>31211904</v>
      </c>
      <c r="B53" s="39" t="str">
        <f t="shared" ca="1" si="0"/>
        <v>Brochas</v>
      </c>
      <c r="C53" s="40" t="s">
        <v>46</v>
      </c>
      <c r="D53" s="40">
        <v>2</v>
      </c>
      <c r="E53" s="41">
        <v>120</v>
      </c>
      <c r="F53" s="42">
        <f t="shared" ca="1" si="1"/>
        <v>240</v>
      </c>
    </row>
    <row r="54" spans="1:6" ht="15" x14ac:dyDescent="0.25">
      <c r="A54" s="36"/>
      <c r="B54" s="36"/>
      <c r="C54" s="36"/>
      <c r="D54" s="36"/>
      <c r="E54" s="43" t="s">
        <v>48</v>
      </c>
      <c r="F54" s="44">
        <f ca="1">SUM([1]PACC!$F$22:$F$53)</f>
        <v>90340</v>
      </c>
    </row>
    <row r="55" spans="1:6" ht="17.25" thickBot="1" x14ac:dyDescent="0.3"/>
    <row r="56" spans="1:6" ht="23.25" thickBot="1" x14ac:dyDescent="0.3">
      <c r="A56" s="29" t="s">
        <v>17</v>
      </c>
      <c r="B56" s="29" t="s">
        <v>18</v>
      </c>
      <c r="C56" s="29" t="s">
        <v>19</v>
      </c>
      <c r="D56" s="29" t="s">
        <v>20</v>
      </c>
      <c r="E56" s="29" t="s">
        <v>21</v>
      </c>
      <c r="F56" s="29" t="s">
        <v>22</v>
      </c>
    </row>
    <row r="57" spans="1:6" ht="15.75" thickBot="1" x14ac:dyDescent="0.3">
      <c r="A57" s="30" t="s">
        <v>49</v>
      </c>
      <c r="B57" s="30" t="s">
        <v>50</v>
      </c>
      <c r="C57" s="30" t="s">
        <v>25</v>
      </c>
      <c r="D57" s="30" t="s">
        <v>26</v>
      </c>
      <c r="E57" s="30" t="s">
        <v>27</v>
      </c>
      <c r="F57" s="30"/>
    </row>
    <row r="58" spans="1:6" ht="15.75" thickBot="1" x14ac:dyDescent="0.3">
      <c r="A58" s="31" t="s">
        <v>28</v>
      </c>
      <c r="B58" s="32" t="s">
        <v>29</v>
      </c>
      <c r="C58" s="33">
        <v>44998</v>
      </c>
      <c r="D58" s="31" t="s">
        <v>30</v>
      </c>
      <c r="E58" s="32" t="s">
        <v>31</v>
      </c>
      <c r="F58" s="30" t="s">
        <v>32</v>
      </c>
    </row>
    <row r="59" spans="1:6" ht="15.75" thickBot="1" x14ac:dyDescent="0.3">
      <c r="A59" s="34"/>
      <c r="B59" s="32" t="s">
        <v>33</v>
      </c>
      <c r="C59" s="35">
        <f>IF(C58="","",IF(AND(MONTH(C58)&gt;=1,MONTH(C58)&lt;=3),1,IF(AND(MONTH(C58)&gt;=4,MONTH(C58)&lt;=6),2,IF(AND(MONTH(C58)&gt;=7,MONTH(C58)&lt;=9),3,4))))</f>
        <v>1</v>
      </c>
      <c r="D59" s="34"/>
      <c r="E59" s="32" t="s">
        <v>34</v>
      </c>
      <c r="F59" s="30" t="s">
        <v>35</v>
      </c>
    </row>
    <row r="60" spans="1:6" ht="15.75" thickBot="1" x14ac:dyDescent="0.3">
      <c r="A60" s="34"/>
      <c r="B60" s="32" t="s">
        <v>36</v>
      </c>
      <c r="C60" s="33">
        <v>45012</v>
      </c>
      <c r="D60" s="34"/>
      <c r="E60" s="32" t="s">
        <v>37</v>
      </c>
      <c r="F60" s="30"/>
    </row>
    <row r="61" spans="1:6" ht="15.75" thickBot="1" x14ac:dyDescent="0.3">
      <c r="A61" s="34"/>
      <c r="B61" s="32" t="s">
        <v>33</v>
      </c>
      <c r="C61" s="35">
        <f>IF(C60="","",IF(AND(MONTH(C60)&gt;=1,MONTH(C60)&lt;=3),1,IF(AND(MONTH(C60)&gt;=4,MONTH(C60)&lt;=6),2,IF(AND(MONTH(C60)&gt;=7,MONTH(C60)&lt;=9),3,4))))</f>
        <v>1</v>
      </c>
      <c r="D61" s="34"/>
      <c r="E61" s="32" t="s">
        <v>38</v>
      </c>
      <c r="F61" s="30"/>
    </row>
    <row r="62" spans="1:6" ht="15.75" thickBot="1" x14ac:dyDescent="0.3">
      <c r="A62" s="36"/>
      <c r="B62" s="36"/>
      <c r="C62" s="36"/>
      <c r="D62" s="36"/>
      <c r="E62" s="36"/>
      <c r="F62" s="36"/>
    </row>
    <row r="63" spans="1:6" ht="15.75" thickBot="1" x14ac:dyDescent="0.3">
      <c r="A63" s="37" t="s">
        <v>39</v>
      </c>
      <c r="B63" s="37" t="s">
        <v>40</v>
      </c>
      <c r="C63" s="37" t="s">
        <v>41</v>
      </c>
      <c r="D63" s="37" t="s">
        <v>42</v>
      </c>
      <c r="E63" s="37" t="s">
        <v>43</v>
      </c>
      <c r="F63" s="37" t="s">
        <v>44</v>
      </c>
    </row>
    <row r="64" spans="1:6" ht="15" x14ac:dyDescent="0.25">
      <c r="A64" s="38">
        <v>50161509</v>
      </c>
      <c r="B64" s="39" t="str">
        <f t="shared" ref="B64:B73" ca="1" si="2">IFERROR(INDEX(UNSPSCDes,MATCH(INDIRECT(ADDRESS(ROW(),COLUMN()-1,4)),UNSPSCCode,0)),"")</f>
        <v>Azucares naturales o productos endulzantes</v>
      </c>
      <c r="C64" s="40" t="s">
        <v>46</v>
      </c>
      <c r="D64" s="40">
        <v>20</v>
      </c>
      <c r="E64" s="41">
        <v>150</v>
      </c>
      <c r="F64" s="42">
        <f t="shared" ref="F64:F73" ca="1" si="3">INDIRECT(ADDRESS(ROW(),COLUMN()-2,4))*INDIRECT(ADDRESS(ROW(),COLUMN()-1,4))</f>
        <v>3000</v>
      </c>
    </row>
    <row r="65" spans="1:6" ht="15" x14ac:dyDescent="0.25">
      <c r="A65" s="38">
        <v>50161509</v>
      </c>
      <c r="B65" s="39" t="str">
        <f t="shared" ca="1" si="2"/>
        <v>Azucares naturales o productos endulzantes</v>
      </c>
      <c r="C65" s="40" t="s">
        <v>45</v>
      </c>
      <c r="D65" s="40">
        <v>1</v>
      </c>
      <c r="E65" s="41">
        <v>900</v>
      </c>
      <c r="F65" s="42">
        <f t="shared" ca="1" si="3"/>
        <v>900</v>
      </c>
    </row>
    <row r="66" spans="1:6" ht="15" x14ac:dyDescent="0.25">
      <c r="A66" s="38">
        <v>50161510</v>
      </c>
      <c r="B66" s="39" t="str">
        <f t="shared" ca="1" si="2"/>
        <v>Endulzantes artificiales</v>
      </c>
      <c r="C66" s="40" t="s">
        <v>51</v>
      </c>
      <c r="D66" s="40">
        <v>1</v>
      </c>
      <c r="E66" s="41">
        <v>500</v>
      </c>
      <c r="F66" s="42">
        <f t="shared" ca="1" si="3"/>
        <v>500</v>
      </c>
    </row>
    <row r="67" spans="1:6" ht="15" x14ac:dyDescent="0.25">
      <c r="A67" s="38">
        <v>52151504</v>
      </c>
      <c r="B67" s="39" t="str">
        <f t="shared" ca="1" si="2"/>
        <v>Tazas o vasos o tapas desechables para uso doméstico</v>
      </c>
      <c r="C67" s="40" t="s">
        <v>45</v>
      </c>
      <c r="D67" s="40">
        <v>25</v>
      </c>
      <c r="E67" s="41">
        <v>275</v>
      </c>
      <c r="F67" s="42">
        <f t="shared" ca="1" si="3"/>
        <v>6875</v>
      </c>
    </row>
    <row r="68" spans="1:6" ht="15" x14ac:dyDescent="0.25">
      <c r="A68" s="38">
        <v>52151504</v>
      </c>
      <c r="B68" s="39" t="str">
        <f t="shared" ca="1" si="2"/>
        <v>Tazas o vasos o tapas desechables para uso doméstico</v>
      </c>
      <c r="C68" s="40" t="s">
        <v>45</v>
      </c>
      <c r="D68" s="40">
        <v>5</v>
      </c>
      <c r="E68" s="41">
        <v>300</v>
      </c>
      <c r="F68" s="42">
        <f t="shared" ca="1" si="3"/>
        <v>1500</v>
      </c>
    </row>
    <row r="69" spans="1:6" ht="15" x14ac:dyDescent="0.25">
      <c r="A69" s="38">
        <v>52151504</v>
      </c>
      <c r="B69" s="39" t="str">
        <f t="shared" ca="1" si="2"/>
        <v>Tazas o vasos o tapas desechables para uso doméstico</v>
      </c>
      <c r="C69" s="40" t="s">
        <v>45</v>
      </c>
      <c r="D69" s="40">
        <v>10</v>
      </c>
      <c r="E69" s="41">
        <v>220</v>
      </c>
      <c r="F69" s="42">
        <f t="shared" ca="1" si="3"/>
        <v>2200</v>
      </c>
    </row>
    <row r="70" spans="1:6" ht="15" x14ac:dyDescent="0.25">
      <c r="A70" s="38">
        <v>50201713</v>
      </c>
      <c r="B70" s="39" t="str">
        <f t="shared" ca="1" si="2"/>
        <v>Bolsas de té</v>
      </c>
      <c r="C70" s="40" t="s">
        <v>51</v>
      </c>
      <c r="D70" s="40">
        <v>12</v>
      </c>
      <c r="E70" s="41">
        <v>200</v>
      </c>
      <c r="F70" s="42">
        <f t="shared" ca="1" si="3"/>
        <v>2400</v>
      </c>
    </row>
    <row r="71" spans="1:6" ht="15" x14ac:dyDescent="0.25">
      <c r="A71" s="38">
        <v>52151502</v>
      </c>
      <c r="B71" s="39" t="str">
        <f t="shared" ca="1" si="2"/>
        <v>Platos desechables para uso doméstico</v>
      </c>
      <c r="C71" s="40" t="s">
        <v>45</v>
      </c>
      <c r="D71" s="40">
        <v>5</v>
      </c>
      <c r="E71" s="41">
        <v>150</v>
      </c>
      <c r="F71" s="42">
        <f t="shared" ca="1" si="3"/>
        <v>750</v>
      </c>
    </row>
    <row r="72" spans="1:6" ht="15" x14ac:dyDescent="0.25">
      <c r="A72" s="38">
        <v>52151502</v>
      </c>
      <c r="B72" s="39" t="str">
        <f t="shared" ca="1" si="2"/>
        <v>Platos desechables para uso doméstico</v>
      </c>
      <c r="C72" s="40" t="s">
        <v>45</v>
      </c>
      <c r="D72" s="40">
        <v>5</v>
      </c>
      <c r="E72" s="41">
        <v>200</v>
      </c>
      <c r="F72" s="42">
        <f t="shared" ca="1" si="3"/>
        <v>1000</v>
      </c>
    </row>
    <row r="73" spans="1:6" ht="15" x14ac:dyDescent="0.25">
      <c r="A73" s="38">
        <v>50161511</v>
      </c>
      <c r="B73" s="39" t="str">
        <f t="shared" ca="1" si="2"/>
        <v>Chocolate o sustituto de chocolate</v>
      </c>
      <c r="C73" s="40" t="s">
        <v>46</v>
      </c>
      <c r="D73" s="40">
        <v>2</v>
      </c>
      <c r="E73" s="41">
        <v>500</v>
      </c>
      <c r="F73" s="42">
        <f t="shared" ca="1" si="3"/>
        <v>1000</v>
      </c>
    </row>
    <row r="74" spans="1:6" ht="15" x14ac:dyDescent="0.25">
      <c r="A74" s="36"/>
      <c r="B74" s="36"/>
      <c r="C74" s="36"/>
      <c r="D74" s="36"/>
      <c r="E74" s="43" t="s">
        <v>48</v>
      </c>
      <c r="F74" s="44">
        <f ca="1">SUM([1]PACC!$F$64:$F$73)</f>
        <v>20125</v>
      </c>
    </row>
    <row r="75" spans="1:6" ht="17.25" thickBot="1" x14ac:dyDescent="0.3"/>
    <row r="76" spans="1:6" ht="23.25" thickBot="1" x14ac:dyDescent="0.3">
      <c r="A76" s="29" t="s">
        <v>17</v>
      </c>
      <c r="B76" s="29" t="s">
        <v>18</v>
      </c>
      <c r="C76" s="29" t="s">
        <v>19</v>
      </c>
      <c r="D76" s="29" t="s">
        <v>20</v>
      </c>
      <c r="E76" s="29" t="s">
        <v>21</v>
      </c>
      <c r="F76" s="29" t="s">
        <v>22</v>
      </c>
    </row>
    <row r="77" spans="1:6" ht="15.75" thickBot="1" x14ac:dyDescent="0.3">
      <c r="A77" s="30" t="s">
        <v>49</v>
      </c>
      <c r="B77" s="30" t="s">
        <v>50</v>
      </c>
      <c r="C77" s="30" t="s">
        <v>25</v>
      </c>
      <c r="D77" s="30" t="s">
        <v>26</v>
      </c>
      <c r="E77" s="30" t="s">
        <v>52</v>
      </c>
      <c r="F77" s="30"/>
    </row>
    <row r="78" spans="1:6" ht="15.75" thickBot="1" x14ac:dyDescent="0.3">
      <c r="A78" s="31" t="s">
        <v>28</v>
      </c>
      <c r="B78" s="32" t="s">
        <v>29</v>
      </c>
      <c r="C78" s="33">
        <v>44998</v>
      </c>
      <c r="D78" s="31" t="s">
        <v>30</v>
      </c>
      <c r="E78" s="32" t="s">
        <v>31</v>
      </c>
      <c r="F78" s="30" t="s">
        <v>32</v>
      </c>
    </row>
    <row r="79" spans="1:6" ht="15.75" thickBot="1" x14ac:dyDescent="0.3">
      <c r="A79" s="34"/>
      <c r="B79" s="32" t="s">
        <v>33</v>
      </c>
      <c r="C79" s="35">
        <f>IF(C78="","",IF(AND(MONTH(C78)&gt;=1,MONTH(C78)&lt;=3),1,IF(AND(MONTH(C78)&gt;=4,MONTH(C78)&lt;=6),2,IF(AND(MONTH(C78)&gt;=7,MONTH(C78)&lt;=9),3,4))))</f>
        <v>1</v>
      </c>
      <c r="D79" s="34"/>
      <c r="E79" s="32" t="s">
        <v>34</v>
      </c>
      <c r="F79" s="30" t="s">
        <v>35</v>
      </c>
    </row>
    <row r="80" spans="1:6" ht="15.75" thickBot="1" x14ac:dyDescent="0.3">
      <c r="A80" s="34"/>
      <c r="B80" s="32" t="s">
        <v>36</v>
      </c>
      <c r="C80" s="33">
        <v>45012</v>
      </c>
      <c r="D80" s="34"/>
      <c r="E80" s="32" t="s">
        <v>37</v>
      </c>
      <c r="F80" s="30"/>
    </row>
    <row r="81" spans="1:6" ht="15.75" thickBot="1" x14ac:dyDescent="0.3">
      <c r="A81" s="34"/>
      <c r="B81" s="32" t="s">
        <v>33</v>
      </c>
      <c r="C81" s="35">
        <f>IF(C80="","",IF(AND(MONTH(C80)&gt;=1,MONTH(C80)&lt;=3),1,IF(AND(MONTH(C80)&gt;=4,MONTH(C80)&lt;=6),2,IF(AND(MONTH(C80)&gt;=7,MONTH(C80)&lt;=9),3,4))))</f>
        <v>1</v>
      </c>
      <c r="D81" s="34"/>
      <c r="E81" s="32" t="s">
        <v>38</v>
      </c>
      <c r="F81" s="30"/>
    </row>
    <row r="82" spans="1:6" ht="15.75" thickBot="1" x14ac:dyDescent="0.3">
      <c r="A82" s="36"/>
      <c r="B82" s="36"/>
      <c r="C82" s="36"/>
      <c r="D82" s="36"/>
      <c r="E82" s="36"/>
      <c r="F82" s="36"/>
    </row>
    <row r="83" spans="1:6" ht="15.75" thickBot="1" x14ac:dyDescent="0.3">
      <c r="A83" s="37" t="s">
        <v>39</v>
      </c>
      <c r="B83" s="37" t="s">
        <v>40</v>
      </c>
      <c r="C83" s="37" t="s">
        <v>41</v>
      </c>
      <c r="D83" s="37" t="s">
        <v>42</v>
      </c>
      <c r="E83" s="37" t="s">
        <v>43</v>
      </c>
      <c r="F83" s="37" t="s">
        <v>44</v>
      </c>
    </row>
    <row r="84" spans="1:6" ht="15" x14ac:dyDescent="0.25">
      <c r="A84" s="38">
        <v>50201706</v>
      </c>
      <c r="B84" s="39" t="str">
        <f ca="1">IFERROR(INDEX(UNSPSCDes,MATCH(INDIRECT(ADDRESS(ROW(),COLUMN()-1,4)),UNSPSCCode,0)),"")</f>
        <v>Café</v>
      </c>
      <c r="C84" s="40" t="s">
        <v>45</v>
      </c>
      <c r="D84" s="40">
        <v>5</v>
      </c>
      <c r="E84" s="41">
        <v>4500</v>
      </c>
      <c r="F84" s="42">
        <f ca="1">INDIRECT(ADDRESS(ROW(),COLUMN()-2,4))*INDIRECT(ADDRESS(ROW(),COLUMN()-1,4))</f>
        <v>22500</v>
      </c>
    </row>
    <row r="85" spans="1:6" ht="15" x14ac:dyDescent="0.25">
      <c r="A85" s="36"/>
      <c r="B85" s="36"/>
      <c r="C85" s="36"/>
      <c r="D85" s="36"/>
      <c r="E85" s="43" t="s">
        <v>48</v>
      </c>
      <c r="F85" s="44">
        <f ca="1">SUM([1]PACC!$F$84:$F$84)</f>
        <v>22500</v>
      </c>
    </row>
    <row r="86" spans="1:6" ht="17.25" thickBot="1" x14ac:dyDescent="0.3"/>
    <row r="87" spans="1:6" ht="23.25" thickBot="1" x14ac:dyDescent="0.3">
      <c r="A87" s="29" t="s">
        <v>17</v>
      </c>
      <c r="B87" s="29" t="s">
        <v>18</v>
      </c>
      <c r="C87" s="29" t="s">
        <v>19</v>
      </c>
      <c r="D87" s="29" t="s">
        <v>20</v>
      </c>
      <c r="E87" s="29" t="s">
        <v>21</v>
      </c>
      <c r="F87" s="29" t="s">
        <v>22</v>
      </c>
    </row>
    <row r="88" spans="1:6" ht="15.75" thickBot="1" x14ac:dyDescent="0.3">
      <c r="A88" s="30" t="s">
        <v>53</v>
      </c>
      <c r="B88" s="30" t="s">
        <v>54</v>
      </c>
      <c r="C88" s="30" t="s">
        <v>25</v>
      </c>
      <c r="D88" s="30" t="s">
        <v>26</v>
      </c>
      <c r="E88" s="30" t="s">
        <v>52</v>
      </c>
      <c r="F88" s="30"/>
    </row>
    <row r="89" spans="1:6" ht="15.75" thickBot="1" x14ac:dyDescent="0.3">
      <c r="A89" s="31" t="s">
        <v>28</v>
      </c>
      <c r="B89" s="32" t="s">
        <v>29</v>
      </c>
      <c r="C89" s="33">
        <v>44998</v>
      </c>
      <c r="D89" s="31" t="s">
        <v>30</v>
      </c>
      <c r="E89" s="32" t="s">
        <v>31</v>
      </c>
      <c r="F89" s="30" t="s">
        <v>32</v>
      </c>
    </row>
    <row r="90" spans="1:6" ht="15.75" thickBot="1" x14ac:dyDescent="0.3">
      <c r="A90" s="34"/>
      <c r="B90" s="32" t="s">
        <v>33</v>
      </c>
      <c r="C90" s="35">
        <f>IF(C89="","",IF(AND(MONTH(C89)&gt;=1,MONTH(C89)&lt;=3),1,IF(AND(MONTH(C89)&gt;=4,MONTH(C89)&lt;=6),2,IF(AND(MONTH(C89)&gt;=7,MONTH(C89)&lt;=9),3,4))))</f>
        <v>1</v>
      </c>
      <c r="D90" s="34"/>
      <c r="E90" s="32" t="s">
        <v>34</v>
      </c>
      <c r="F90" s="30" t="s">
        <v>35</v>
      </c>
    </row>
    <row r="91" spans="1:6" ht="15.75" thickBot="1" x14ac:dyDescent="0.3">
      <c r="A91" s="34"/>
      <c r="B91" s="32" t="s">
        <v>36</v>
      </c>
      <c r="C91" s="33">
        <v>45012</v>
      </c>
      <c r="D91" s="34"/>
      <c r="E91" s="32" t="s">
        <v>37</v>
      </c>
      <c r="F91" s="30"/>
    </row>
    <row r="92" spans="1:6" ht="15.75" thickBot="1" x14ac:dyDescent="0.3">
      <c r="A92" s="34"/>
      <c r="B92" s="32" t="s">
        <v>33</v>
      </c>
      <c r="C92" s="35">
        <f>IF(C91="","",IF(AND(MONTH(C91)&gt;=1,MONTH(C91)&lt;=3),1,IF(AND(MONTH(C91)&gt;=4,MONTH(C91)&lt;=6),2,IF(AND(MONTH(C91)&gt;=7,MONTH(C91)&lt;=9),3,4))))</f>
        <v>1</v>
      </c>
      <c r="D92" s="34"/>
      <c r="E92" s="32" t="s">
        <v>38</v>
      </c>
      <c r="F92" s="30"/>
    </row>
    <row r="93" spans="1:6" ht="15.75" thickBot="1" x14ac:dyDescent="0.3">
      <c r="A93" s="36"/>
      <c r="B93" s="36"/>
      <c r="C93" s="36"/>
      <c r="D93" s="36"/>
      <c r="E93" s="36"/>
      <c r="F93" s="36"/>
    </row>
    <row r="94" spans="1:6" ht="15.75" thickBot="1" x14ac:dyDescent="0.3">
      <c r="A94" s="37" t="s">
        <v>39</v>
      </c>
      <c r="B94" s="37" t="s">
        <v>40</v>
      </c>
      <c r="C94" s="37" t="s">
        <v>41</v>
      </c>
      <c r="D94" s="37" t="s">
        <v>42</v>
      </c>
      <c r="E94" s="37" t="s">
        <v>43</v>
      </c>
      <c r="F94" s="37" t="s">
        <v>44</v>
      </c>
    </row>
    <row r="95" spans="1:6" ht="15" x14ac:dyDescent="0.25">
      <c r="A95" s="45">
        <v>44103105</v>
      </c>
      <c r="B95" s="39" t="str">
        <f t="shared" ref="B95:B100" ca="1" si="4">IFERROR(INDEX(UNSPSCDes,MATCH(INDIRECT(ADDRESS(ROW(),COLUMN()-1,4)),UNSPSCCode,0)),"")</f>
        <v>Cartuchos de tinta</v>
      </c>
      <c r="C95" s="40" t="s">
        <v>46</v>
      </c>
      <c r="D95" s="40">
        <v>1</v>
      </c>
      <c r="E95" s="41">
        <v>6000</v>
      </c>
      <c r="F95" s="42">
        <f t="shared" ref="F95:F100" ca="1" si="5">INDIRECT(ADDRESS(ROW(),COLUMN()-2,4))*INDIRECT(ADDRESS(ROW(),COLUMN()-1,4))</f>
        <v>6000</v>
      </c>
    </row>
    <row r="96" spans="1:6" ht="15" x14ac:dyDescent="0.25">
      <c r="A96" s="45">
        <v>44103105</v>
      </c>
      <c r="B96" s="39" t="str">
        <f t="shared" ca="1" si="4"/>
        <v>Cartuchos de tinta</v>
      </c>
      <c r="C96" s="40" t="s">
        <v>46</v>
      </c>
      <c r="D96" s="40">
        <v>1</v>
      </c>
      <c r="E96" s="41">
        <v>7000</v>
      </c>
      <c r="F96" s="42">
        <f t="shared" ca="1" si="5"/>
        <v>7000</v>
      </c>
    </row>
    <row r="97" spans="1:6" ht="15" x14ac:dyDescent="0.25">
      <c r="A97" s="45">
        <v>44103105</v>
      </c>
      <c r="B97" s="39" t="str">
        <f t="shared" ca="1" si="4"/>
        <v>Cartuchos de tinta</v>
      </c>
      <c r="C97" s="40" t="s">
        <v>46</v>
      </c>
      <c r="D97" s="40">
        <v>1</v>
      </c>
      <c r="E97" s="41">
        <v>7000</v>
      </c>
      <c r="F97" s="42">
        <f t="shared" ca="1" si="5"/>
        <v>7000</v>
      </c>
    </row>
    <row r="98" spans="1:6" ht="15" x14ac:dyDescent="0.25">
      <c r="A98" s="45">
        <v>44103105</v>
      </c>
      <c r="B98" s="39" t="str">
        <f t="shared" ca="1" si="4"/>
        <v>Cartuchos de tinta</v>
      </c>
      <c r="C98" s="40" t="s">
        <v>46</v>
      </c>
      <c r="D98" s="40">
        <v>1</v>
      </c>
      <c r="E98" s="41">
        <v>7000</v>
      </c>
      <c r="F98" s="42">
        <f t="shared" ca="1" si="5"/>
        <v>7000</v>
      </c>
    </row>
    <row r="99" spans="1:6" ht="15" x14ac:dyDescent="0.25">
      <c r="A99" s="45">
        <v>44103105</v>
      </c>
      <c r="B99" s="39" t="str">
        <f t="shared" ca="1" si="4"/>
        <v>Cartuchos de tinta</v>
      </c>
      <c r="C99" s="40" t="s">
        <v>46</v>
      </c>
      <c r="D99" s="40">
        <v>1</v>
      </c>
      <c r="E99" s="41">
        <v>1500</v>
      </c>
      <c r="F99" s="42">
        <f t="shared" ca="1" si="5"/>
        <v>1500</v>
      </c>
    </row>
    <row r="100" spans="1:6" ht="15" x14ac:dyDescent="0.25">
      <c r="A100" s="45">
        <v>44103105</v>
      </c>
      <c r="B100" s="39" t="str">
        <f t="shared" ca="1" si="4"/>
        <v>Cartuchos de tinta</v>
      </c>
      <c r="C100" s="40" t="s">
        <v>46</v>
      </c>
      <c r="D100" s="40">
        <v>1</v>
      </c>
      <c r="E100" s="41">
        <v>1800</v>
      </c>
      <c r="F100" s="42">
        <f t="shared" ca="1" si="5"/>
        <v>1800</v>
      </c>
    </row>
    <row r="101" spans="1:6" ht="15" x14ac:dyDescent="0.25">
      <c r="A101" s="36"/>
      <c r="B101" s="36"/>
      <c r="C101" s="36"/>
      <c r="D101" s="36"/>
      <c r="E101" s="43" t="s">
        <v>48</v>
      </c>
      <c r="F101" s="44">
        <f ca="1">SUM([1]PACC!$F$95:$F$100)</f>
        <v>30300</v>
      </c>
    </row>
    <row r="102" spans="1:6" ht="17.25" thickBot="1" x14ac:dyDescent="0.3"/>
    <row r="103" spans="1:6" ht="23.25" thickBot="1" x14ac:dyDescent="0.3">
      <c r="A103" s="29" t="s">
        <v>17</v>
      </c>
      <c r="B103" s="29" t="s">
        <v>18</v>
      </c>
      <c r="C103" s="29" t="s">
        <v>19</v>
      </c>
      <c r="D103" s="29" t="s">
        <v>20</v>
      </c>
      <c r="E103" s="29" t="s">
        <v>21</v>
      </c>
      <c r="F103" s="29" t="s">
        <v>22</v>
      </c>
    </row>
    <row r="104" spans="1:6" ht="15.75" thickBot="1" x14ac:dyDescent="0.3">
      <c r="A104" s="30" t="s">
        <v>55</v>
      </c>
      <c r="B104" s="30" t="s">
        <v>56</v>
      </c>
      <c r="C104" s="30" t="s">
        <v>25</v>
      </c>
      <c r="D104" s="30" t="s">
        <v>26</v>
      </c>
      <c r="E104" s="30" t="s">
        <v>27</v>
      </c>
      <c r="F104" s="30"/>
    </row>
    <row r="105" spans="1:6" ht="15.75" thickBot="1" x14ac:dyDescent="0.3">
      <c r="A105" s="31" t="s">
        <v>28</v>
      </c>
      <c r="B105" s="32" t="s">
        <v>29</v>
      </c>
      <c r="C105" s="33">
        <v>45048</v>
      </c>
      <c r="D105" s="31" t="s">
        <v>30</v>
      </c>
      <c r="E105" s="32" t="s">
        <v>31</v>
      </c>
      <c r="F105" s="30" t="s">
        <v>32</v>
      </c>
    </row>
    <row r="106" spans="1:6" ht="15.75" thickBot="1" x14ac:dyDescent="0.3">
      <c r="A106" s="34"/>
      <c r="B106" s="32" t="s">
        <v>33</v>
      </c>
      <c r="C106" s="35">
        <f>IF(C105="","",IF(AND(MONTH(C105)&gt;=1,MONTH(C105)&lt;=3),1,IF(AND(MONTH(C105)&gt;=4,MONTH(C105)&lt;=6),2,IF(AND(MONTH(C105)&gt;=7,MONTH(C105)&lt;=9),3,4))))</f>
        <v>2</v>
      </c>
      <c r="D106" s="34"/>
      <c r="E106" s="32" t="s">
        <v>34</v>
      </c>
      <c r="F106" s="30" t="s">
        <v>35</v>
      </c>
    </row>
    <row r="107" spans="1:6" ht="15.75" thickBot="1" x14ac:dyDescent="0.3">
      <c r="A107" s="34"/>
      <c r="B107" s="32" t="s">
        <v>36</v>
      </c>
      <c r="C107" s="33">
        <v>45062</v>
      </c>
      <c r="D107" s="34"/>
      <c r="E107" s="32" t="s">
        <v>37</v>
      </c>
      <c r="F107" s="30"/>
    </row>
    <row r="108" spans="1:6" ht="15.75" thickBot="1" x14ac:dyDescent="0.3">
      <c r="A108" s="34"/>
      <c r="B108" s="32" t="s">
        <v>33</v>
      </c>
      <c r="C108" s="35">
        <f>IF(C107="","",IF(AND(MONTH(C107)&gt;=1,MONTH(C107)&lt;=3),1,IF(AND(MONTH(C107)&gt;=4,MONTH(C107)&lt;=6),2,IF(AND(MONTH(C107)&gt;=7,MONTH(C107)&lt;=9),3,4))))</f>
        <v>2</v>
      </c>
      <c r="D108" s="34"/>
      <c r="E108" s="32" t="s">
        <v>38</v>
      </c>
      <c r="F108" s="30"/>
    </row>
    <row r="109" spans="1:6" ht="15.75" thickBot="1" x14ac:dyDescent="0.3">
      <c r="A109" s="36"/>
      <c r="B109" s="36"/>
      <c r="C109" s="36"/>
      <c r="D109" s="36"/>
      <c r="E109" s="36"/>
      <c r="F109" s="36"/>
    </row>
    <row r="110" spans="1:6" ht="15.75" thickBot="1" x14ac:dyDescent="0.3">
      <c r="A110" s="37" t="s">
        <v>39</v>
      </c>
      <c r="B110" s="37" t="s">
        <v>40</v>
      </c>
      <c r="C110" s="37" t="s">
        <v>41</v>
      </c>
      <c r="D110" s="37" t="s">
        <v>42</v>
      </c>
      <c r="E110" s="37" t="s">
        <v>43</v>
      </c>
      <c r="F110" s="37" t="s">
        <v>44</v>
      </c>
    </row>
    <row r="111" spans="1:6" ht="15" x14ac:dyDescent="0.25">
      <c r="A111" s="46">
        <v>44121701</v>
      </c>
      <c r="B111" s="39" t="str">
        <f t="shared" ref="B111:B128" ca="1" si="6">IFERROR(INDEX(UNSPSCDes,MATCH(INDIRECT(ADDRESS(ROW(),COLUMN()-1,4)),UNSPSCCode,0)),"")</f>
        <v>Bolígrafos</v>
      </c>
      <c r="C111" s="40" t="s">
        <v>51</v>
      </c>
      <c r="D111" s="40">
        <v>5</v>
      </c>
      <c r="E111" s="41">
        <v>185</v>
      </c>
      <c r="F111" s="42">
        <f t="shared" ref="F111:F128" ca="1" si="7">INDIRECT(ADDRESS(ROW(),COLUMN()-2,4))*INDIRECT(ADDRESS(ROW(),COLUMN()-1,4))</f>
        <v>925</v>
      </c>
    </row>
    <row r="112" spans="1:6" ht="15" x14ac:dyDescent="0.25">
      <c r="A112" s="46">
        <v>14111526</v>
      </c>
      <c r="B112" s="39" t="str">
        <f t="shared" ca="1" si="6"/>
        <v>Papel libretas o libros de mensajes telefónicos</v>
      </c>
      <c r="C112" s="40" t="s">
        <v>46</v>
      </c>
      <c r="D112" s="40">
        <v>30</v>
      </c>
      <c r="E112" s="41">
        <v>80</v>
      </c>
      <c r="F112" s="42">
        <f t="shared" ca="1" si="7"/>
        <v>2400</v>
      </c>
    </row>
    <row r="113" spans="1:6" ht="15" x14ac:dyDescent="0.25">
      <c r="A113" s="46">
        <v>14111526</v>
      </c>
      <c r="B113" s="39" t="str">
        <f t="shared" ca="1" si="6"/>
        <v>Papel libretas o libros de mensajes telefónicos</v>
      </c>
      <c r="C113" s="40" t="s">
        <v>46</v>
      </c>
      <c r="D113" s="40">
        <v>30</v>
      </c>
      <c r="E113" s="41">
        <v>35</v>
      </c>
      <c r="F113" s="42">
        <f t="shared" ca="1" si="7"/>
        <v>1050</v>
      </c>
    </row>
    <row r="114" spans="1:6" ht="15" x14ac:dyDescent="0.25">
      <c r="A114" s="47">
        <v>44121708</v>
      </c>
      <c r="B114" s="39" t="str">
        <f t="shared" ca="1" si="6"/>
        <v>Marcadores</v>
      </c>
      <c r="C114" s="40" t="s">
        <v>46</v>
      </c>
      <c r="D114" s="40">
        <v>6</v>
      </c>
      <c r="E114" s="41">
        <v>65</v>
      </c>
      <c r="F114" s="42">
        <f t="shared" ca="1" si="7"/>
        <v>390</v>
      </c>
    </row>
    <row r="115" spans="1:6" ht="15" x14ac:dyDescent="0.25">
      <c r="A115" s="47">
        <v>44121708</v>
      </c>
      <c r="B115" s="39" t="str">
        <f t="shared" ca="1" si="6"/>
        <v>Marcadores</v>
      </c>
      <c r="C115" s="40" t="s">
        <v>46</v>
      </c>
      <c r="D115" s="40">
        <v>6</v>
      </c>
      <c r="E115" s="41">
        <v>65</v>
      </c>
      <c r="F115" s="42">
        <f t="shared" ca="1" si="7"/>
        <v>390</v>
      </c>
    </row>
    <row r="116" spans="1:6" ht="15" x14ac:dyDescent="0.25">
      <c r="A116" s="47">
        <v>14111507</v>
      </c>
      <c r="B116" s="39" t="str">
        <f t="shared" ca="1" si="6"/>
        <v>Papel para impresora o fotocopiadora</v>
      </c>
      <c r="C116" s="40" t="s">
        <v>57</v>
      </c>
      <c r="D116" s="40">
        <v>15</v>
      </c>
      <c r="E116" s="41">
        <v>280</v>
      </c>
      <c r="F116" s="42">
        <f t="shared" ca="1" si="7"/>
        <v>4200</v>
      </c>
    </row>
    <row r="117" spans="1:6" ht="15" x14ac:dyDescent="0.25">
      <c r="A117" s="47">
        <v>14111507</v>
      </c>
      <c r="B117" s="39" t="str">
        <f t="shared" ca="1" si="6"/>
        <v>Papel para impresora o fotocopiadora</v>
      </c>
      <c r="C117" s="40" t="s">
        <v>57</v>
      </c>
      <c r="D117" s="40">
        <v>3</v>
      </c>
      <c r="E117" s="41">
        <v>360</v>
      </c>
      <c r="F117" s="42">
        <f t="shared" ca="1" si="7"/>
        <v>1080</v>
      </c>
    </row>
    <row r="118" spans="1:6" ht="15" x14ac:dyDescent="0.25">
      <c r="A118" s="47">
        <v>14111507</v>
      </c>
      <c r="B118" s="39" t="str">
        <f t="shared" ca="1" si="6"/>
        <v>Papel para impresora o fotocopiadora</v>
      </c>
      <c r="C118" s="40" t="s">
        <v>57</v>
      </c>
      <c r="D118" s="40">
        <v>1</v>
      </c>
      <c r="E118" s="41">
        <v>1500</v>
      </c>
      <c r="F118" s="42">
        <f t="shared" ca="1" si="7"/>
        <v>1500</v>
      </c>
    </row>
    <row r="119" spans="1:6" ht="15" x14ac:dyDescent="0.25">
      <c r="A119" s="46">
        <v>26111702</v>
      </c>
      <c r="B119" s="39" t="str">
        <f t="shared" ca="1" si="6"/>
        <v>Pilas alcalinas</v>
      </c>
      <c r="C119" s="40" t="s">
        <v>45</v>
      </c>
      <c r="D119" s="40">
        <v>5</v>
      </c>
      <c r="E119" s="41">
        <v>160</v>
      </c>
      <c r="F119" s="42">
        <f t="shared" ca="1" si="7"/>
        <v>800</v>
      </c>
    </row>
    <row r="120" spans="1:6" ht="15" x14ac:dyDescent="0.25">
      <c r="A120" s="46">
        <v>26111702</v>
      </c>
      <c r="B120" s="39" t="str">
        <f t="shared" ca="1" si="6"/>
        <v>Pilas alcalinas</v>
      </c>
      <c r="C120" s="40" t="s">
        <v>45</v>
      </c>
      <c r="D120" s="40">
        <v>7</v>
      </c>
      <c r="E120" s="41">
        <v>140</v>
      </c>
      <c r="F120" s="42">
        <f t="shared" ca="1" si="7"/>
        <v>980</v>
      </c>
    </row>
    <row r="121" spans="1:6" ht="15" x14ac:dyDescent="0.25">
      <c r="A121" s="46">
        <v>44122003</v>
      </c>
      <c r="B121" s="39" t="str">
        <f t="shared" ca="1" si="6"/>
        <v>Carpetas</v>
      </c>
      <c r="C121" s="40" t="s">
        <v>46</v>
      </c>
      <c r="D121" s="40">
        <v>3</v>
      </c>
      <c r="E121" s="41">
        <v>270</v>
      </c>
      <c r="F121" s="42">
        <f t="shared" ca="1" si="7"/>
        <v>810</v>
      </c>
    </row>
    <row r="122" spans="1:6" ht="15" x14ac:dyDescent="0.25">
      <c r="A122" s="46">
        <v>44122003</v>
      </c>
      <c r="B122" s="39" t="str">
        <f t="shared" ca="1" si="6"/>
        <v>Carpetas</v>
      </c>
      <c r="C122" s="40" t="s">
        <v>46</v>
      </c>
      <c r="D122" s="40">
        <v>3</v>
      </c>
      <c r="E122" s="41">
        <v>480</v>
      </c>
      <c r="F122" s="42">
        <f t="shared" ca="1" si="7"/>
        <v>1440</v>
      </c>
    </row>
    <row r="123" spans="1:6" ht="15" x14ac:dyDescent="0.25">
      <c r="A123" s="46">
        <v>44122003</v>
      </c>
      <c r="B123" s="39" t="str">
        <f t="shared" ca="1" si="6"/>
        <v>Carpetas</v>
      </c>
      <c r="C123" s="40" t="s">
        <v>46</v>
      </c>
      <c r="D123" s="40">
        <v>3</v>
      </c>
      <c r="E123" s="41">
        <v>595</v>
      </c>
      <c r="F123" s="42">
        <f t="shared" ca="1" si="7"/>
        <v>1785</v>
      </c>
    </row>
    <row r="124" spans="1:6" ht="15" x14ac:dyDescent="0.25">
      <c r="A124" s="46">
        <v>44121615</v>
      </c>
      <c r="B124" s="39" t="str">
        <f t="shared" ca="1" si="6"/>
        <v>Grapadoras</v>
      </c>
      <c r="C124" s="40" t="s">
        <v>46</v>
      </c>
      <c r="D124" s="40">
        <v>3</v>
      </c>
      <c r="E124" s="41">
        <v>400</v>
      </c>
      <c r="F124" s="42">
        <f t="shared" ca="1" si="7"/>
        <v>1200</v>
      </c>
    </row>
    <row r="125" spans="1:6" ht="15" x14ac:dyDescent="0.25">
      <c r="A125" s="46">
        <v>44122107</v>
      </c>
      <c r="B125" s="39" t="str">
        <f t="shared" ca="1" si="6"/>
        <v>Grapas</v>
      </c>
      <c r="C125" s="40" t="s">
        <v>46</v>
      </c>
      <c r="D125" s="40">
        <v>3</v>
      </c>
      <c r="E125" s="41">
        <v>50</v>
      </c>
      <c r="F125" s="42">
        <f t="shared" ca="1" si="7"/>
        <v>150</v>
      </c>
    </row>
    <row r="126" spans="1:6" ht="15" x14ac:dyDescent="0.25">
      <c r="A126" s="46">
        <v>44122003</v>
      </c>
      <c r="B126" s="39" t="str">
        <f t="shared" ca="1" si="6"/>
        <v>Carpetas</v>
      </c>
      <c r="C126" s="40" t="s">
        <v>46</v>
      </c>
      <c r="D126" s="40">
        <v>3</v>
      </c>
      <c r="E126" s="41">
        <v>680</v>
      </c>
      <c r="F126" s="42">
        <f t="shared" ca="1" si="7"/>
        <v>2040</v>
      </c>
    </row>
    <row r="127" spans="1:6" ht="15" x14ac:dyDescent="0.25">
      <c r="A127" s="46">
        <v>44122011</v>
      </c>
      <c r="B127" s="39" t="str">
        <f t="shared" ca="1" si="6"/>
        <v>Folders</v>
      </c>
      <c r="C127" s="40" t="s">
        <v>51</v>
      </c>
      <c r="D127" s="40">
        <v>2</v>
      </c>
      <c r="E127" s="41">
        <v>620</v>
      </c>
      <c r="F127" s="42">
        <f t="shared" ca="1" si="7"/>
        <v>1240</v>
      </c>
    </row>
    <row r="128" spans="1:6" ht="15" x14ac:dyDescent="0.25">
      <c r="A128" s="47">
        <v>14111507</v>
      </c>
      <c r="B128" s="39" t="str">
        <f t="shared" ca="1" si="6"/>
        <v>Papel para impresora o fotocopiadora</v>
      </c>
      <c r="C128" s="40" t="s">
        <v>57</v>
      </c>
      <c r="D128" s="40">
        <v>1</v>
      </c>
      <c r="E128" s="41">
        <v>500</v>
      </c>
      <c r="F128" s="42">
        <f t="shared" ca="1" si="7"/>
        <v>500</v>
      </c>
    </row>
    <row r="129" spans="1:6" ht="15" x14ac:dyDescent="0.25">
      <c r="A129" s="36"/>
      <c r="B129" s="36"/>
      <c r="C129" s="36"/>
      <c r="D129" s="36"/>
      <c r="E129" s="43" t="s">
        <v>48</v>
      </c>
      <c r="F129" s="44">
        <f ca="1">SUM([1]PACC!$F$111:$F$128)</f>
        <v>22880</v>
      </c>
    </row>
    <row r="130" spans="1:6" ht="17.25" thickBot="1" x14ac:dyDescent="0.3"/>
    <row r="131" spans="1:6" ht="23.25" thickBot="1" x14ac:dyDescent="0.3">
      <c r="A131" s="29" t="s">
        <v>17</v>
      </c>
      <c r="B131" s="29" t="s">
        <v>18</v>
      </c>
      <c r="C131" s="29" t="s">
        <v>19</v>
      </c>
      <c r="D131" s="29" t="s">
        <v>20</v>
      </c>
      <c r="E131" s="29" t="s">
        <v>21</v>
      </c>
      <c r="F131" s="29" t="s">
        <v>22</v>
      </c>
    </row>
    <row r="132" spans="1:6" ht="15.75" thickBot="1" x14ac:dyDescent="0.3">
      <c r="A132" s="30" t="s">
        <v>50</v>
      </c>
      <c r="B132" s="30" t="s">
        <v>58</v>
      </c>
      <c r="C132" s="30" t="s">
        <v>25</v>
      </c>
      <c r="D132" s="30" t="s">
        <v>26</v>
      </c>
      <c r="E132" s="30" t="s">
        <v>27</v>
      </c>
      <c r="F132" s="30"/>
    </row>
    <row r="133" spans="1:6" ht="15.75" thickBot="1" x14ac:dyDescent="0.3">
      <c r="A133" s="31" t="s">
        <v>28</v>
      </c>
      <c r="B133" s="32" t="s">
        <v>29</v>
      </c>
      <c r="C133" s="33">
        <v>45048</v>
      </c>
      <c r="D133" s="31" t="s">
        <v>30</v>
      </c>
      <c r="E133" s="32" t="s">
        <v>31</v>
      </c>
      <c r="F133" s="30" t="s">
        <v>32</v>
      </c>
    </row>
    <row r="134" spans="1:6" ht="15.75" thickBot="1" x14ac:dyDescent="0.3">
      <c r="A134" s="34"/>
      <c r="B134" s="32" t="s">
        <v>33</v>
      </c>
      <c r="C134" s="35">
        <f>IF(C133="","",IF(AND(MONTH(C133)&gt;=1,MONTH(C133)&lt;=3),1,IF(AND(MONTH(C133)&gt;=4,MONTH(C133)&lt;=6),2,IF(AND(MONTH(C133)&gt;=7,MONTH(C133)&lt;=9),3,4))))</f>
        <v>2</v>
      </c>
      <c r="D134" s="34"/>
      <c r="E134" s="32" t="s">
        <v>34</v>
      </c>
      <c r="F134" s="30" t="s">
        <v>35</v>
      </c>
    </row>
    <row r="135" spans="1:6" ht="15.75" thickBot="1" x14ac:dyDescent="0.3">
      <c r="A135" s="34"/>
      <c r="B135" s="32" t="s">
        <v>36</v>
      </c>
      <c r="C135" s="33">
        <v>45062</v>
      </c>
      <c r="D135" s="34"/>
      <c r="E135" s="32" t="s">
        <v>37</v>
      </c>
      <c r="F135" s="30"/>
    </row>
    <row r="136" spans="1:6" ht="15.75" thickBot="1" x14ac:dyDescent="0.3">
      <c r="A136" s="34"/>
      <c r="B136" s="32" t="s">
        <v>33</v>
      </c>
      <c r="C136" s="35">
        <f>IF(C135="","",IF(AND(MONTH(C135)&gt;=1,MONTH(C135)&lt;=3),1,IF(AND(MONTH(C135)&gt;=4,MONTH(C135)&lt;=6),2,IF(AND(MONTH(C135)&gt;=7,MONTH(C135)&lt;=9),3,4))))</f>
        <v>2</v>
      </c>
      <c r="D136" s="34"/>
      <c r="E136" s="32" t="s">
        <v>38</v>
      </c>
      <c r="F136" s="30"/>
    </row>
    <row r="137" spans="1:6" ht="15.75" thickBot="1" x14ac:dyDescent="0.3">
      <c r="A137" s="36"/>
      <c r="B137" s="36"/>
      <c r="C137" s="36"/>
      <c r="D137" s="36"/>
      <c r="E137" s="36"/>
      <c r="F137" s="36"/>
    </row>
    <row r="138" spans="1:6" ht="15.75" thickBot="1" x14ac:dyDescent="0.3">
      <c r="A138" s="37" t="s">
        <v>39</v>
      </c>
      <c r="B138" s="37" t="s">
        <v>40</v>
      </c>
      <c r="C138" s="37" t="s">
        <v>41</v>
      </c>
      <c r="D138" s="37" t="s">
        <v>42</v>
      </c>
      <c r="E138" s="37" t="s">
        <v>43</v>
      </c>
      <c r="F138" s="37" t="s">
        <v>44</v>
      </c>
    </row>
    <row r="139" spans="1:6" ht="15" x14ac:dyDescent="0.25">
      <c r="A139" s="48">
        <v>52151704</v>
      </c>
      <c r="B139" s="39" t="str">
        <f t="shared" ref="B139:B154" ca="1" si="8">IFERROR(INDEX(UNSPSCDes,MATCH(INDIRECT(ADDRESS(ROW(),COLUMN()-1,4)),UNSPSCCode,0)),"")</f>
        <v>Cucharas para uso doméstico</v>
      </c>
      <c r="C139" s="40" t="s">
        <v>46</v>
      </c>
      <c r="D139" s="40">
        <v>12</v>
      </c>
      <c r="E139" s="41">
        <v>150</v>
      </c>
      <c r="F139" s="42">
        <f t="shared" ref="F139:F154" ca="1" si="9">INDIRECT(ADDRESS(ROW(),COLUMN()-2,4))*INDIRECT(ADDRESS(ROW(),COLUMN()-1,4))</f>
        <v>1800</v>
      </c>
    </row>
    <row r="140" spans="1:6" ht="15" x14ac:dyDescent="0.25">
      <c r="A140" s="49">
        <v>52151702</v>
      </c>
      <c r="B140" s="39" t="str">
        <f t="shared" ca="1" si="8"/>
        <v>Cuchillos para uso doméstico</v>
      </c>
      <c r="C140" s="40" t="s">
        <v>46</v>
      </c>
      <c r="D140" s="40">
        <v>12</v>
      </c>
      <c r="E140" s="41">
        <v>170</v>
      </c>
      <c r="F140" s="42">
        <f t="shared" ca="1" si="9"/>
        <v>2040</v>
      </c>
    </row>
    <row r="141" spans="1:6" ht="15" x14ac:dyDescent="0.25">
      <c r="A141" s="49">
        <v>52151703</v>
      </c>
      <c r="B141" s="39" t="str">
        <f t="shared" ca="1" si="8"/>
        <v>Tenedores para uso doméstico</v>
      </c>
      <c r="C141" s="40" t="s">
        <v>46</v>
      </c>
      <c r="D141" s="40">
        <v>12</v>
      </c>
      <c r="E141" s="41">
        <v>150</v>
      </c>
      <c r="F141" s="42">
        <f t="shared" ca="1" si="9"/>
        <v>1800</v>
      </c>
    </row>
    <row r="142" spans="1:6" ht="15" x14ac:dyDescent="0.25">
      <c r="A142" s="49">
        <v>52151704</v>
      </c>
      <c r="B142" s="39" t="str">
        <f t="shared" ca="1" si="8"/>
        <v>Cucharas para uso doméstico</v>
      </c>
      <c r="C142" s="40" t="s">
        <v>46</v>
      </c>
      <c r="D142" s="40">
        <v>12</v>
      </c>
      <c r="E142" s="41">
        <v>80</v>
      </c>
      <c r="F142" s="42">
        <f t="shared" ca="1" si="9"/>
        <v>960</v>
      </c>
    </row>
    <row r="143" spans="1:6" ht="15" x14ac:dyDescent="0.25">
      <c r="A143" s="49">
        <v>52152004</v>
      </c>
      <c r="B143" s="39" t="str">
        <f t="shared" ca="1" si="8"/>
        <v>Platos para uso doméstico</v>
      </c>
      <c r="C143" s="40" t="s">
        <v>46</v>
      </c>
      <c r="D143" s="40">
        <v>6</v>
      </c>
      <c r="E143" s="41">
        <v>350</v>
      </c>
      <c r="F143" s="42">
        <f t="shared" ca="1" si="9"/>
        <v>2100</v>
      </c>
    </row>
    <row r="144" spans="1:6" ht="15" x14ac:dyDescent="0.25">
      <c r="A144" s="49">
        <v>52151707</v>
      </c>
      <c r="B144" s="39" t="str">
        <f t="shared" ca="1" si="8"/>
        <v>Set de cuchillos para uso doméstico</v>
      </c>
      <c r="C144" s="40" t="s">
        <v>46</v>
      </c>
      <c r="D144" s="40">
        <v>3</v>
      </c>
      <c r="E144" s="41">
        <v>550</v>
      </c>
      <c r="F144" s="42">
        <f t="shared" ca="1" si="9"/>
        <v>1650</v>
      </c>
    </row>
    <row r="145" spans="1:6" ht="15" x14ac:dyDescent="0.25">
      <c r="A145" s="49">
        <v>52151604</v>
      </c>
      <c r="B145" s="39" t="str">
        <f t="shared" ca="1" si="8"/>
        <v>Coladores o coladeras para uso doméstico</v>
      </c>
      <c r="C145" s="40" t="s">
        <v>46</v>
      </c>
      <c r="D145" s="40">
        <v>1</v>
      </c>
      <c r="E145" s="41">
        <v>200</v>
      </c>
      <c r="F145" s="42">
        <f t="shared" ca="1" si="9"/>
        <v>200</v>
      </c>
    </row>
    <row r="146" spans="1:6" ht="15" x14ac:dyDescent="0.25">
      <c r="A146" s="49">
        <v>52151604</v>
      </c>
      <c r="B146" s="39" t="str">
        <f t="shared" ca="1" si="8"/>
        <v>Coladores o coladeras para uso doméstico</v>
      </c>
      <c r="C146" s="40" t="s">
        <v>46</v>
      </c>
      <c r="D146" s="40">
        <v>1</v>
      </c>
      <c r="E146" s="41">
        <v>100</v>
      </c>
      <c r="F146" s="42">
        <f t="shared" ca="1" si="9"/>
        <v>100</v>
      </c>
    </row>
    <row r="147" spans="1:6" ht="15" x14ac:dyDescent="0.25">
      <c r="A147" s="49">
        <v>52152001</v>
      </c>
      <c r="B147" s="39" t="str">
        <f t="shared" ca="1" si="8"/>
        <v>Jarras para uso doméstico</v>
      </c>
      <c r="C147" s="40" t="s">
        <v>46</v>
      </c>
      <c r="D147" s="40">
        <v>2</v>
      </c>
      <c r="E147" s="41">
        <v>550</v>
      </c>
      <c r="F147" s="42">
        <f t="shared" ca="1" si="9"/>
        <v>1100</v>
      </c>
    </row>
    <row r="148" spans="1:6" ht="15" x14ac:dyDescent="0.25">
      <c r="A148" s="49">
        <v>52152008</v>
      </c>
      <c r="B148" s="39" t="str">
        <f t="shared" ca="1" si="8"/>
        <v>Teteras o cafeteras para uso doméstico</v>
      </c>
      <c r="C148" s="40" t="s">
        <v>46</v>
      </c>
      <c r="D148" s="40">
        <v>3</v>
      </c>
      <c r="E148" s="41">
        <v>300</v>
      </c>
      <c r="F148" s="42">
        <f t="shared" ca="1" si="9"/>
        <v>900</v>
      </c>
    </row>
    <row r="149" spans="1:6" ht="15" x14ac:dyDescent="0.25">
      <c r="A149" s="49">
        <v>52151633</v>
      </c>
      <c r="B149" s="39" t="str">
        <f t="shared" ca="1" si="8"/>
        <v>Herramientas para adobar para uso doméstico</v>
      </c>
      <c r="C149" s="40" t="s">
        <v>46</v>
      </c>
      <c r="D149" s="40">
        <v>1</v>
      </c>
      <c r="E149" s="41">
        <v>250</v>
      </c>
      <c r="F149" s="42">
        <f t="shared" ca="1" si="9"/>
        <v>250</v>
      </c>
    </row>
    <row r="150" spans="1:6" ht="15" x14ac:dyDescent="0.25">
      <c r="A150" s="49">
        <v>52152005</v>
      </c>
      <c r="B150" s="39" t="str">
        <f t="shared" ca="1" si="8"/>
        <v>Platos pequeños para uso doméstico</v>
      </c>
      <c r="C150" s="40" t="s">
        <v>46</v>
      </c>
      <c r="D150" s="40">
        <v>6</v>
      </c>
      <c r="E150" s="41">
        <v>85</v>
      </c>
      <c r="F150" s="42">
        <f t="shared" ca="1" si="9"/>
        <v>510</v>
      </c>
    </row>
    <row r="151" spans="1:6" ht="15" x14ac:dyDescent="0.25">
      <c r="A151" s="49">
        <v>52152006</v>
      </c>
      <c r="B151" s="39" t="str">
        <f t="shared" ca="1" si="8"/>
        <v>Bandejas o fuentes para uso doméstico</v>
      </c>
      <c r="C151" s="40" t="s">
        <v>46</v>
      </c>
      <c r="D151" s="40">
        <v>1</v>
      </c>
      <c r="E151" s="41">
        <v>1500</v>
      </c>
      <c r="F151" s="42">
        <f t="shared" ca="1" si="9"/>
        <v>1500</v>
      </c>
    </row>
    <row r="152" spans="1:6" ht="15" x14ac:dyDescent="0.25">
      <c r="A152" s="49">
        <v>52152102</v>
      </c>
      <c r="B152" s="39" t="str">
        <f t="shared" ca="1" si="8"/>
        <v>Vasos para beber para uso doméstico</v>
      </c>
      <c r="C152" s="40" t="s">
        <v>46</v>
      </c>
      <c r="D152" s="40">
        <v>6</v>
      </c>
      <c r="E152" s="41">
        <v>50</v>
      </c>
      <c r="F152" s="42">
        <f t="shared" ca="1" si="9"/>
        <v>300</v>
      </c>
    </row>
    <row r="153" spans="1:6" ht="15" x14ac:dyDescent="0.25">
      <c r="A153" s="49">
        <v>52121604</v>
      </c>
      <c r="B153" s="39" t="str">
        <f t="shared" ca="1" si="8"/>
        <v>Manteles</v>
      </c>
      <c r="C153" s="40" t="s">
        <v>46</v>
      </c>
      <c r="D153" s="40">
        <v>1</v>
      </c>
      <c r="E153" s="41">
        <v>300</v>
      </c>
      <c r="F153" s="42">
        <f t="shared" ca="1" si="9"/>
        <v>300</v>
      </c>
    </row>
    <row r="154" spans="1:6" ht="22.5" x14ac:dyDescent="0.25">
      <c r="A154" s="49">
        <v>52152002</v>
      </c>
      <c r="B154" s="39" t="str">
        <f t="shared" ca="1" si="8"/>
        <v>Contenedores para almacenar alimentos para uso doméstico</v>
      </c>
      <c r="C154" s="40" t="s">
        <v>46</v>
      </c>
      <c r="D154" s="40">
        <v>1</v>
      </c>
      <c r="E154" s="41">
        <v>1500</v>
      </c>
      <c r="F154" s="42">
        <f t="shared" ca="1" si="9"/>
        <v>1500</v>
      </c>
    </row>
    <row r="155" spans="1:6" ht="15" x14ac:dyDescent="0.25">
      <c r="A155" s="36"/>
      <c r="B155" s="36"/>
      <c r="C155" s="36"/>
      <c r="D155" s="36"/>
      <c r="E155" s="43" t="s">
        <v>48</v>
      </c>
      <c r="F155" s="44">
        <f ca="1">SUM([1]PACC!$F$139:$F$154)</f>
        <v>17010</v>
      </c>
    </row>
    <row r="156" spans="1:6" ht="17.25" thickBot="1" x14ac:dyDescent="0.3"/>
    <row r="157" spans="1:6" ht="23.25" thickBot="1" x14ac:dyDescent="0.3">
      <c r="A157" s="29" t="s">
        <v>17</v>
      </c>
      <c r="B157" s="29" t="s">
        <v>18</v>
      </c>
      <c r="C157" s="29" t="s">
        <v>19</v>
      </c>
      <c r="D157" s="29" t="s">
        <v>20</v>
      </c>
      <c r="E157" s="29" t="s">
        <v>21</v>
      </c>
      <c r="F157" s="29" t="s">
        <v>22</v>
      </c>
    </row>
    <row r="158" spans="1:6" ht="15.75" thickBot="1" x14ac:dyDescent="0.3">
      <c r="A158" s="30" t="s">
        <v>59</v>
      </c>
      <c r="B158" s="30" t="s">
        <v>60</v>
      </c>
      <c r="C158" s="30" t="s">
        <v>61</v>
      </c>
      <c r="D158" s="30" t="s">
        <v>26</v>
      </c>
      <c r="E158" s="30" t="s">
        <v>52</v>
      </c>
      <c r="F158" s="30"/>
    </row>
    <row r="159" spans="1:6" ht="15.75" thickBot="1" x14ac:dyDescent="0.3">
      <c r="A159" s="31" t="s">
        <v>28</v>
      </c>
      <c r="B159" s="32" t="s">
        <v>29</v>
      </c>
      <c r="C159" s="33">
        <v>45048</v>
      </c>
      <c r="D159" s="31" t="s">
        <v>30</v>
      </c>
      <c r="E159" s="32" t="s">
        <v>31</v>
      </c>
      <c r="F159" s="30" t="s">
        <v>32</v>
      </c>
    </row>
    <row r="160" spans="1:6" ht="15.75" thickBot="1" x14ac:dyDescent="0.3">
      <c r="A160" s="34"/>
      <c r="B160" s="32" t="s">
        <v>33</v>
      </c>
      <c r="C160" s="35">
        <f>IF(C159="","",IF(AND(MONTH(C159)&gt;=1,MONTH(C159)&lt;=3),1,IF(AND(MONTH(C159)&gt;=4,MONTH(C159)&lt;=6),2,IF(AND(MONTH(C159)&gt;=7,MONTH(C159)&lt;=9),3,4))))</f>
        <v>2</v>
      </c>
      <c r="D160" s="34"/>
      <c r="E160" s="32" t="s">
        <v>34</v>
      </c>
      <c r="F160" s="30" t="s">
        <v>35</v>
      </c>
    </row>
    <row r="161" spans="1:6" ht="15.75" thickBot="1" x14ac:dyDescent="0.3">
      <c r="A161" s="34"/>
      <c r="B161" s="32" t="s">
        <v>36</v>
      </c>
      <c r="C161" s="33">
        <v>45062</v>
      </c>
      <c r="D161" s="34"/>
      <c r="E161" s="32" t="s">
        <v>37</v>
      </c>
      <c r="F161" s="30"/>
    </row>
    <row r="162" spans="1:6" ht="15.75" thickBot="1" x14ac:dyDescent="0.3">
      <c r="A162" s="34"/>
      <c r="B162" s="32" t="s">
        <v>33</v>
      </c>
      <c r="C162" s="35">
        <f>IF(C161="","",IF(AND(MONTH(C161)&gt;=1,MONTH(C161)&lt;=3),1,IF(AND(MONTH(C161)&gt;=4,MONTH(C161)&lt;=6),2,IF(AND(MONTH(C161)&gt;=7,MONTH(C161)&lt;=9),3,4))))</f>
        <v>2</v>
      </c>
      <c r="D162" s="34"/>
      <c r="E162" s="32" t="s">
        <v>38</v>
      </c>
      <c r="F162" s="30"/>
    </row>
    <row r="163" spans="1:6" ht="15.75" thickBot="1" x14ac:dyDescent="0.3">
      <c r="A163" s="36"/>
      <c r="B163" s="36"/>
      <c r="C163" s="36"/>
      <c r="D163" s="36"/>
      <c r="E163" s="36"/>
      <c r="F163" s="36"/>
    </row>
    <row r="164" spans="1:6" ht="15.75" thickBot="1" x14ac:dyDescent="0.3">
      <c r="A164" s="37" t="s">
        <v>39</v>
      </c>
      <c r="B164" s="37" t="s">
        <v>40</v>
      </c>
      <c r="C164" s="37" t="s">
        <v>41</v>
      </c>
      <c r="D164" s="37" t="s">
        <v>42</v>
      </c>
      <c r="E164" s="37" t="s">
        <v>43</v>
      </c>
      <c r="F164" s="37" t="s">
        <v>44</v>
      </c>
    </row>
    <row r="165" spans="1:6" ht="22.5" x14ac:dyDescent="0.25">
      <c r="A165" s="47">
        <v>72102305</v>
      </c>
      <c r="B165" s="39" t="str">
        <f ca="1">IFERROR(INDEX(UNSPSCDes,MATCH(INDIRECT(ADDRESS(ROW(),COLUMN()-1,4)),UNSPSCCode,0)),"")</f>
        <v>Servicios de reparación, mantenimiento o reparación de aire acondicionado</v>
      </c>
      <c r="C165" s="40" t="s">
        <v>46</v>
      </c>
      <c r="D165" s="40">
        <v>1</v>
      </c>
      <c r="E165" s="41">
        <v>50000</v>
      </c>
      <c r="F165" s="42">
        <f ca="1">INDIRECT(ADDRESS(ROW(),COLUMN()-2,4))*INDIRECT(ADDRESS(ROW(),COLUMN()-1,4))</f>
        <v>50000</v>
      </c>
    </row>
    <row r="166" spans="1:6" ht="15" x14ac:dyDescent="0.25">
      <c r="A166" s="36"/>
      <c r="B166" s="36"/>
      <c r="C166" s="36"/>
      <c r="D166" s="36"/>
      <c r="E166" s="43" t="s">
        <v>48</v>
      </c>
      <c r="F166" s="44">
        <f ca="1">SUM([1]PACC!$F$165:$F$165)</f>
        <v>50000</v>
      </c>
    </row>
    <row r="167" spans="1:6" ht="17.25" thickBot="1" x14ac:dyDescent="0.3"/>
    <row r="168" spans="1:6" ht="23.25" thickBot="1" x14ac:dyDescent="0.3">
      <c r="A168" s="29" t="s">
        <v>17</v>
      </c>
      <c r="B168" s="29" t="s">
        <v>18</v>
      </c>
      <c r="C168" s="29" t="s">
        <v>19</v>
      </c>
      <c r="D168" s="29" t="s">
        <v>20</v>
      </c>
      <c r="E168" s="29" t="s">
        <v>21</v>
      </c>
      <c r="F168" s="29" t="s">
        <v>22</v>
      </c>
    </row>
    <row r="169" spans="1:6" ht="15.75" thickBot="1" x14ac:dyDescent="0.3">
      <c r="A169" s="30" t="s">
        <v>62</v>
      </c>
      <c r="B169" s="30" t="s">
        <v>62</v>
      </c>
      <c r="C169" s="30" t="s">
        <v>25</v>
      </c>
      <c r="D169" s="30" t="s">
        <v>63</v>
      </c>
      <c r="E169" s="30" t="s">
        <v>52</v>
      </c>
      <c r="F169" s="30"/>
    </row>
    <row r="170" spans="1:6" ht="15.75" thickBot="1" x14ac:dyDescent="0.3">
      <c r="A170" s="31" t="s">
        <v>28</v>
      </c>
      <c r="B170" s="32" t="s">
        <v>29</v>
      </c>
      <c r="C170" s="33">
        <v>45048</v>
      </c>
      <c r="D170" s="31" t="s">
        <v>30</v>
      </c>
      <c r="E170" s="32" t="s">
        <v>31</v>
      </c>
      <c r="F170" s="30" t="s">
        <v>32</v>
      </c>
    </row>
    <row r="171" spans="1:6" ht="15.75" thickBot="1" x14ac:dyDescent="0.3">
      <c r="A171" s="34"/>
      <c r="B171" s="32" t="s">
        <v>33</v>
      </c>
      <c r="C171" s="35">
        <f>IF(C170="","",IF(AND(MONTH(C170)&gt;=1,MONTH(C170)&lt;=3),1,IF(AND(MONTH(C170)&gt;=4,MONTH(C170)&lt;=6),2,IF(AND(MONTH(C170)&gt;=7,MONTH(C170)&lt;=9),3,4))))</f>
        <v>2</v>
      </c>
      <c r="D171" s="34"/>
      <c r="E171" s="32" t="s">
        <v>34</v>
      </c>
      <c r="F171" s="30" t="s">
        <v>35</v>
      </c>
    </row>
    <row r="172" spans="1:6" ht="15.75" thickBot="1" x14ac:dyDescent="0.3">
      <c r="A172" s="34"/>
      <c r="B172" s="32" t="s">
        <v>36</v>
      </c>
      <c r="C172" s="33">
        <v>45062</v>
      </c>
      <c r="D172" s="34"/>
      <c r="E172" s="32" t="s">
        <v>37</v>
      </c>
      <c r="F172" s="30"/>
    </row>
    <row r="173" spans="1:6" ht="15.75" thickBot="1" x14ac:dyDescent="0.3">
      <c r="A173" s="34"/>
      <c r="B173" s="32" t="s">
        <v>33</v>
      </c>
      <c r="C173" s="35">
        <f>IF(C172="","",IF(AND(MONTH(C172)&gt;=1,MONTH(C172)&lt;=3),1,IF(AND(MONTH(C172)&gt;=4,MONTH(C172)&lt;=6),2,IF(AND(MONTH(C172)&gt;=7,MONTH(C172)&lt;=9),3,4))))</f>
        <v>2</v>
      </c>
      <c r="D173" s="34"/>
      <c r="E173" s="32" t="s">
        <v>38</v>
      </c>
      <c r="F173" s="30"/>
    </row>
    <row r="174" spans="1:6" ht="15.75" thickBot="1" x14ac:dyDescent="0.3">
      <c r="A174" s="36"/>
      <c r="B174" s="36"/>
      <c r="C174" s="36"/>
      <c r="D174" s="36"/>
      <c r="E174" s="36"/>
      <c r="F174" s="36"/>
    </row>
    <row r="175" spans="1:6" ht="15.75" thickBot="1" x14ac:dyDescent="0.3">
      <c r="A175" s="37" t="s">
        <v>39</v>
      </c>
      <c r="B175" s="37" t="s">
        <v>40</v>
      </c>
      <c r="C175" s="37" t="s">
        <v>41</v>
      </c>
      <c r="D175" s="37" t="s">
        <v>42</v>
      </c>
      <c r="E175" s="37" t="s">
        <v>43</v>
      </c>
      <c r="F175" s="37" t="s">
        <v>44</v>
      </c>
    </row>
    <row r="176" spans="1:6" ht="15" x14ac:dyDescent="0.25">
      <c r="A176" s="40">
        <v>15101506</v>
      </c>
      <c r="B176" s="39" t="str">
        <f ca="1">IFERROR(INDEX(UNSPSCDes,MATCH(INDIRECT(ADDRESS(ROW(),COLUMN()-1,4)),UNSPSCCode,0)),"")</f>
        <v>Gasolina</v>
      </c>
      <c r="C176" s="40" t="s">
        <v>46</v>
      </c>
      <c r="D176" s="40">
        <v>600</v>
      </c>
      <c r="E176" s="41">
        <v>200</v>
      </c>
      <c r="F176" s="42">
        <f ca="1">INDIRECT(ADDRESS(ROW(),COLUMN()-2,4))*INDIRECT(ADDRESS(ROW(),COLUMN()-1,4))</f>
        <v>120000</v>
      </c>
    </row>
    <row r="177" spans="1:6" ht="15" x14ac:dyDescent="0.25">
      <c r="A177" s="40">
        <v>15101506</v>
      </c>
      <c r="B177" s="39" t="str">
        <f ca="1">IFERROR(INDEX(UNSPSCDes,MATCH(INDIRECT(ADDRESS(ROW(),COLUMN()-1,4)),UNSPSCCode,0)),"")</f>
        <v>Gasolina</v>
      </c>
      <c r="C177" s="40" t="s">
        <v>46</v>
      </c>
      <c r="D177" s="40">
        <v>560</v>
      </c>
      <c r="E177" s="41">
        <v>500</v>
      </c>
      <c r="F177" s="42">
        <f ca="1">INDIRECT(ADDRESS(ROW(),COLUMN()-2,4))*INDIRECT(ADDRESS(ROW(),COLUMN()-1,4))</f>
        <v>280000</v>
      </c>
    </row>
    <row r="178" spans="1:6" ht="15" x14ac:dyDescent="0.25">
      <c r="A178" s="40">
        <v>15101506</v>
      </c>
      <c r="B178" s="39" t="str">
        <f ca="1">IFERROR(INDEX(UNSPSCDes,MATCH(INDIRECT(ADDRESS(ROW(),COLUMN()-1,4)),UNSPSCCode,0)),"")</f>
        <v>Gasolina</v>
      </c>
      <c r="C178" s="40" t="s">
        <v>46</v>
      </c>
      <c r="D178" s="40">
        <v>500</v>
      </c>
      <c r="E178" s="41">
        <v>1000</v>
      </c>
      <c r="F178" s="42">
        <f ca="1">INDIRECT(ADDRESS(ROW(),COLUMN()-2,4))*INDIRECT(ADDRESS(ROW(),COLUMN()-1,4))</f>
        <v>500000</v>
      </c>
    </row>
    <row r="179" spans="1:6" ht="15" x14ac:dyDescent="0.25">
      <c r="A179" s="36"/>
      <c r="B179" s="36"/>
      <c r="C179" s="36"/>
      <c r="D179" s="36"/>
      <c r="E179" s="43" t="s">
        <v>48</v>
      </c>
      <c r="F179" s="44">
        <f ca="1">SUM([1]PACC!$F$176:$F$178)</f>
        <v>900000</v>
      </c>
    </row>
    <row r="180" spans="1:6" ht="17.25" thickBot="1" x14ac:dyDescent="0.3"/>
    <row r="181" spans="1:6" ht="23.25" thickBot="1" x14ac:dyDescent="0.3">
      <c r="A181" s="29" t="s">
        <v>17</v>
      </c>
      <c r="B181" s="29" t="s">
        <v>18</v>
      </c>
      <c r="C181" s="29" t="s">
        <v>19</v>
      </c>
      <c r="D181" s="29" t="s">
        <v>20</v>
      </c>
      <c r="E181" s="29" t="s">
        <v>21</v>
      </c>
      <c r="F181" s="29" t="s">
        <v>22</v>
      </c>
    </row>
    <row r="182" spans="1:6" ht="15.75" thickBot="1" x14ac:dyDescent="0.3">
      <c r="A182" s="30" t="s">
        <v>64</v>
      </c>
      <c r="B182" s="30" t="s">
        <v>65</v>
      </c>
      <c r="C182" s="30" t="s">
        <v>61</v>
      </c>
      <c r="D182" s="30" t="s">
        <v>26</v>
      </c>
      <c r="E182" s="30" t="s">
        <v>52</v>
      </c>
      <c r="F182" s="30"/>
    </row>
    <row r="183" spans="1:6" ht="15.75" thickBot="1" x14ac:dyDescent="0.3">
      <c r="A183" s="31" t="s">
        <v>28</v>
      </c>
      <c r="B183" s="32" t="s">
        <v>29</v>
      </c>
      <c r="C183" s="33">
        <v>45048</v>
      </c>
      <c r="D183" s="31" t="s">
        <v>30</v>
      </c>
      <c r="E183" s="32" t="s">
        <v>31</v>
      </c>
      <c r="F183" s="30" t="s">
        <v>32</v>
      </c>
    </row>
    <row r="184" spans="1:6" ht="15.75" thickBot="1" x14ac:dyDescent="0.3">
      <c r="A184" s="34"/>
      <c r="B184" s="32" t="s">
        <v>33</v>
      </c>
      <c r="C184" s="35">
        <f>IF(C183="","",IF(AND(MONTH(C183)&gt;=1,MONTH(C183)&lt;=3),1,IF(AND(MONTH(C183)&gt;=4,MONTH(C183)&lt;=6),2,IF(AND(MONTH(C183)&gt;=7,MONTH(C183)&lt;=9),3,4))))</f>
        <v>2</v>
      </c>
      <c r="D184" s="34"/>
      <c r="E184" s="32" t="s">
        <v>34</v>
      </c>
      <c r="F184" s="30" t="s">
        <v>35</v>
      </c>
    </row>
    <row r="185" spans="1:6" ht="15.75" thickBot="1" x14ac:dyDescent="0.3">
      <c r="A185" s="34"/>
      <c r="B185" s="32" t="s">
        <v>36</v>
      </c>
      <c r="C185" s="33">
        <v>45062</v>
      </c>
      <c r="D185" s="34"/>
      <c r="E185" s="32" t="s">
        <v>37</v>
      </c>
      <c r="F185" s="30"/>
    </row>
    <row r="186" spans="1:6" ht="15.75" thickBot="1" x14ac:dyDescent="0.3">
      <c r="A186" s="34"/>
      <c r="B186" s="32" t="s">
        <v>33</v>
      </c>
      <c r="C186" s="35">
        <f>IF(C185="","",IF(AND(MONTH(C185)&gt;=1,MONTH(C185)&lt;=3),1,IF(AND(MONTH(C185)&gt;=4,MONTH(C185)&lt;=6),2,IF(AND(MONTH(C185)&gt;=7,MONTH(C185)&lt;=9),3,4))))</f>
        <v>2</v>
      </c>
      <c r="D186" s="34"/>
      <c r="E186" s="32" t="s">
        <v>38</v>
      </c>
      <c r="F186" s="30"/>
    </row>
    <row r="187" spans="1:6" ht="15.75" thickBot="1" x14ac:dyDescent="0.3">
      <c r="A187" s="36"/>
      <c r="B187" s="36"/>
      <c r="C187" s="36"/>
      <c r="D187" s="36"/>
      <c r="E187" s="36"/>
      <c r="F187" s="36"/>
    </row>
    <row r="188" spans="1:6" ht="15.75" thickBot="1" x14ac:dyDescent="0.3">
      <c r="A188" s="37" t="s">
        <v>39</v>
      </c>
      <c r="B188" s="37" t="s">
        <v>40</v>
      </c>
      <c r="C188" s="37" t="s">
        <v>41</v>
      </c>
      <c r="D188" s="37" t="s">
        <v>42</v>
      </c>
      <c r="E188" s="37" t="s">
        <v>43</v>
      </c>
      <c r="F188" s="37" t="s">
        <v>44</v>
      </c>
    </row>
    <row r="189" spans="1:6" ht="15" x14ac:dyDescent="0.25">
      <c r="A189" s="40">
        <v>72102103</v>
      </c>
      <c r="B189" s="39" t="str">
        <f ca="1">IFERROR(INDEX(UNSPSCDes,MATCH(INDIRECT(ADDRESS(ROW(),COLUMN()-1,4)),UNSPSCCode,0)),"")</f>
        <v>Servicios de exterminación o fumigación</v>
      </c>
      <c r="C189" s="40" t="s">
        <v>46</v>
      </c>
      <c r="D189" s="40">
        <v>1</v>
      </c>
      <c r="E189" s="41">
        <v>51500</v>
      </c>
      <c r="F189" s="42">
        <f ca="1">INDIRECT(ADDRESS(ROW(),COLUMN()-2,4))*INDIRECT(ADDRESS(ROW(),COLUMN()-1,4))</f>
        <v>51500</v>
      </c>
    </row>
    <row r="190" spans="1:6" ht="15" x14ac:dyDescent="0.25">
      <c r="A190" s="36"/>
      <c r="B190" s="36"/>
      <c r="C190" s="36"/>
      <c r="D190" s="36"/>
      <c r="E190" s="43" t="s">
        <v>48</v>
      </c>
      <c r="F190" s="44">
        <f ca="1">SUM([1]PACC!$F$189:$F$189)</f>
        <v>51500</v>
      </c>
    </row>
    <row r="191" spans="1:6" ht="17.25" thickBot="1" x14ac:dyDescent="0.3"/>
    <row r="192" spans="1:6" ht="23.25" thickBot="1" x14ac:dyDescent="0.3">
      <c r="A192" s="29" t="s">
        <v>17</v>
      </c>
      <c r="B192" s="29" t="s">
        <v>18</v>
      </c>
      <c r="C192" s="29" t="s">
        <v>19</v>
      </c>
      <c r="D192" s="29" t="s">
        <v>20</v>
      </c>
      <c r="E192" s="29" t="s">
        <v>21</v>
      </c>
      <c r="F192" s="29" t="s">
        <v>22</v>
      </c>
    </row>
    <row r="193" spans="1:6" ht="15.75" thickBot="1" x14ac:dyDescent="0.3">
      <c r="A193" s="30" t="s">
        <v>66</v>
      </c>
      <c r="B193" s="30" t="s">
        <v>67</v>
      </c>
      <c r="C193" s="30" t="s">
        <v>61</v>
      </c>
      <c r="D193" s="30" t="s">
        <v>26</v>
      </c>
      <c r="E193" s="30" t="s">
        <v>52</v>
      </c>
      <c r="F193" s="30"/>
    </row>
    <row r="194" spans="1:6" ht="15.75" thickBot="1" x14ac:dyDescent="0.3">
      <c r="A194" s="31" t="s">
        <v>28</v>
      </c>
      <c r="B194" s="32" t="s">
        <v>29</v>
      </c>
      <c r="C194" s="33">
        <v>45048</v>
      </c>
      <c r="D194" s="31" t="s">
        <v>30</v>
      </c>
      <c r="E194" s="32" t="s">
        <v>31</v>
      </c>
      <c r="F194" s="30" t="s">
        <v>32</v>
      </c>
    </row>
    <row r="195" spans="1:6" ht="15.75" thickBot="1" x14ac:dyDescent="0.3">
      <c r="A195" s="34"/>
      <c r="B195" s="32" t="s">
        <v>33</v>
      </c>
      <c r="C195" s="35">
        <f>IF(C194="","",IF(AND(MONTH(C194)&gt;=1,MONTH(C194)&lt;=3),1,IF(AND(MONTH(C194)&gt;=4,MONTH(C194)&lt;=6),2,IF(AND(MONTH(C194)&gt;=7,MONTH(C194)&lt;=9),3,4))))</f>
        <v>2</v>
      </c>
      <c r="D195" s="34"/>
      <c r="E195" s="32" t="s">
        <v>34</v>
      </c>
      <c r="F195" s="30" t="s">
        <v>35</v>
      </c>
    </row>
    <row r="196" spans="1:6" ht="15.75" thickBot="1" x14ac:dyDescent="0.3">
      <c r="A196" s="34"/>
      <c r="B196" s="32" t="s">
        <v>36</v>
      </c>
      <c r="C196" s="33">
        <v>45062</v>
      </c>
      <c r="D196" s="34"/>
      <c r="E196" s="32" t="s">
        <v>37</v>
      </c>
      <c r="F196" s="30"/>
    </row>
    <row r="197" spans="1:6" ht="15.75" thickBot="1" x14ac:dyDescent="0.3">
      <c r="A197" s="34"/>
      <c r="B197" s="32" t="s">
        <v>33</v>
      </c>
      <c r="C197" s="35">
        <f>IF(C196="","",IF(AND(MONTH(C196)&gt;=1,MONTH(C196)&lt;=3),1,IF(AND(MONTH(C196)&gt;=4,MONTH(C196)&lt;=6),2,IF(AND(MONTH(C196)&gt;=7,MONTH(C196)&lt;=9),3,4))))</f>
        <v>2</v>
      </c>
      <c r="D197" s="34"/>
      <c r="E197" s="32" t="s">
        <v>38</v>
      </c>
      <c r="F197" s="30"/>
    </row>
    <row r="198" spans="1:6" ht="15.75" thickBot="1" x14ac:dyDescent="0.3">
      <c r="A198" s="36"/>
      <c r="B198" s="36"/>
      <c r="C198" s="36"/>
      <c r="D198" s="36"/>
      <c r="E198" s="36"/>
      <c r="F198" s="36"/>
    </row>
    <row r="199" spans="1:6" ht="15.75" thickBot="1" x14ac:dyDescent="0.3">
      <c r="A199" s="37" t="s">
        <v>39</v>
      </c>
      <c r="B199" s="37" t="s">
        <v>40</v>
      </c>
      <c r="C199" s="37" t="s">
        <v>41</v>
      </c>
      <c r="D199" s="37" t="s">
        <v>42</v>
      </c>
      <c r="E199" s="37" t="s">
        <v>43</v>
      </c>
      <c r="F199" s="37" t="s">
        <v>44</v>
      </c>
    </row>
    <row r="200" spans="1:6" ht="15" x14ac:dyDescent="0.25">
      <c r="A200" s="50">
        <v>73152004</v>
      </c>
      <c r="B200" s="39" t="str">
        <f ca="1">IFERROR(INDEX(UNSPSCDes,MATCH(INDIRECT(ADDRESS(ROW(),COLUMN()-1,4)),UNSPSCCode,0)),"")</f>
        <v>Servicios de llenado con  polvo</v>
      </c>
      <c r="C200" s="40" t="s">
        <v>46</v>
      </c>
      <c r="D200" s="40">
        <v>1</v>
      </c>
      <c r="E200" s="41">
        <v>18000</v>
      </c>
      <c r="F200" s="42">
        <f ca="1">INDIRECT(ADDRESS(ROW(),COLUMN()-2,4))*INDIRECT(ADDRESS(ROW(),COLUMN()-1,4))</f>
        <v>18000</v>
      </c>
    </row>
    <row r="201" spans="1:6" ht="15" x14ac:dyDescent="0.25">
      <c r="A201" s="36"/>
      <c r="B201" s="36"/>
      <c r="C201" s="36"/>
      <c r="D201" s="36"/>
      <c r="E201" s="43" t="s">
        <v>48</v>
      </c>
      <c r="F201" s="44">
        <f ca="1">SUM([1]PACC!$F$200:$F$200)</f>
        <v>18000</v>
      </c>
    </row>
    <row r="202" spans="1:6" ht="17.25" thickBot="1" x14ac:dyDescent="0.3"/>
    <row r="203" spans="1:6" ht="23.25" thickBot="1" x14ac:dyDescent="0.3">
      <c r="A203" s="29" t="s">
        <v>17</v>
      </c>
      <c r="B203" s="29" t="s">
        <v>18</v>
      </c>
      <c r="C203" s="29" t="s">
        <v>19</v>
      </c>
      <c r="D203" s="29" t="s">
        <v>20</v>
      </c>
      <c r="E203" s="29" t="s">
        <v>21</v>
      </c>
      <c r="F203" s="29" t="s">
        <v>22</v>
      </c>
    </row>
    <row r="204" spans="1:6" ht="15.75" thickBot="1" x14ac:dyDescent="0.3">
      <c r="A204" s="30" t="s">
        <v>68</v>
      </c>
      <c r="B204" s="30" t="s">
        <v>69</v>
      </c>
      <c r="C204" s="30" t="s">
        <v>25</v>
      </c>
      <c r="D204" s="30" t="s">
        <v>63</v>
      </c>
      <c r="E204" s="30" t="s">
        <v>52</v>
      </c>
      <c r="F204" s="30"/>
    </row>
    <row r="205" spans="1:6" ht="15.75" thickBot="1" x14ac:dyDescent="0.3">
      <c r="A205" s="31" t="s">
        <v>28</v>
      </c>
      <c r="B205" s="32" t="s">
        <v>29</v>
      </c>
      <c r="C205" s="33">
        <v>45048</v>
      </c>
      <c r="D205" s="31" t="s">
        <v>30</v>
      </c>
      <c r="E205" s="32" t="s">
        <v>31</v>
      </c>
      <c r="F205" s="30" t="s">
        <v>32</v>
      </c>
    </row>
    <row r="206" spans="1:6" ht="15.75" thickBot="1" x14ac:dyDescent="0.3">
      <c r="A206" s="34"/>
      <c r="B206" s="32" t="s">
        <v>33</v>
      </c>
      <c r="C206" s="35">
        <f>IF(C205="","",IF(AND(MONTH(C205)&gt;=1,MONTH(C205)&lt;=3),1,IF(AND(MONTH(C205)&gt;=4,MONTH(C205)&lt;=6),2,IF(AND(MONTH(C205)&gt;=7,MONTH(C205)&lt;=9),3,4))))</f>
        <v>2</v>
      </c>
      <c r="D206" s="34"/>
      <c r="E206" s="32" t="s">
        <v>34</v>
      </c>
      <c r="F206" s="30" t="s">
        <v>35</v>
      </c>
    </row>
    <row r="207" spans="1:6" ht="15.75" thickBot="1" x14ac:dyDescent="0.3">
      <c r="A207" s="34"/>
      <c r="B207" s="32" t="s">
        <v>36</v>
      </c>
      <c r="C207" s="33">
        <v>45062</v>
      </c>
      <c r="D207" s="34"/>
      <c r="E207" s="32" t="s">
        <v>37</v>
      </c>
      <c r="F207" s="30"/>
    </row>
    <row r="208" spans="1:6" ht="15.75" thickBot="1" x14ac:dyDescent="0.3">
      <c r="A208" s="34"/>
      <c r="B208" s="32" t="s">
        <v>33</v>
      </c>
      <c r="C208" s="35">
        <f>IF(C207="","",IF(AND(MONTH(C207)&gt;=1,MONTH(C207)&lt;=3),1,IF(AND(MONTH(C207)&gt;=4,MONTH(C207)&lt;=6),2,IF(AND(MONTH(C207)&gt;=7,MONTH(C207)&lt;=9),3,4))))</f>
        <v>2</v>
      </c>
      <c r="D208" s="34"/>
      <c r="E208" s="32" t="s">
        <v>38</v>
      </c>
      <c r="F208" s="30"/>
    </row>
    <row r="209" spans="1:6" ht="15.75" thickBot="1" x14ac:dyDescent="0.3">
      <c r="A209" s="36"/>
      <c r="B209" s="36"/>
      <c r="C209" s="36"/>
      <c r="D209" s="36"/>
      <c r="E209" s="36"/>
      <c r="F209" s="36"/>
    </row>
    <row r="210" spans="1:6" ht="15.75" thickBot="1" x14ac:dyDescent="0.3">
      <c r="A210" s="37" t="s">
        <v>39</v>
      </c>
      <c r="B210" s="37" t="s">
        <v>40</v>
      </c>
      <c r="C210" s="37" t="s">
        <v>41</v>
      </c>
      <c r="D210" s="37" t="s">
        <v>42</v>
      </c>
      <c r="E210" s="37" t="s">
        <v>43</v>
      </c>
      <c r="F210" s="37" t="s">
        <v>44</v>
      </c>
    </row>
    <row r="211" spans="1:6" ht="15" x14ac:dyDescent="0.25">
      <c r="A211" s="51">
        <v>43211503</v>
      </c>
      <c r="B211" s="39" t="str">
        <f t="shared" ref="B211:B220" ca="1" si="10">IFERROR(INDEX(UNSPSCDes,MATCH(INDIRECT(ADDRESS(ROW(),COLUMN()-1,4)),UNSPSCCode,0)),"")</f>
        <v>Computadores notebook</v>
      </c>
      <c r="C211" s="40" t="s">
        <v>46</v>
      </c>
      <c r="D211" s="40">
        <v>1</v>
      </c>
      <c r="E211" s="41">
        <v>160000</v>
      </c>
      <c r="F211" s="42">
        <f t="shared" ref="F211:F220" ca="1" si="11">INDIRECT(ADDRESS(ROW(),COLUMN()-2,4))*INDIRECT(ADDRESS(ROW(),COLUMN()-1,4))</f>
        <v>160000</v>
      </c>
    </row>
    <row r="212" spans="1:6" ht="15" x14ac:dyDescent="0.25">
      <c r="A212" s="51">
        <v>43211503</v>
      </c>
      <c r="B212" s="39" t="str">
        <f t="shared" ca="1" si="10"/>
        <v>Computadores notebook</v>
      </c>
      <c r="C212" s="40" t="s">
        <v>46</v>
      </c>
      <c r="D212" s="40">
        <v>1</v>
      </c>
      <c r="E212" s="41">
        <v>210000</v>
      </c>
      <c r="F212" s="42">
        <f t="shared" ca="1" si="11"/>
        <v>210000</v>
      </c>
    </row>
    <row r="213" spans="1:6" ht="15" x14ac:dyDescent="0.25">
      <c r="A213" s="51">
        <v>43222612</v>
      </c>
      <c r="B213" s="39" t="str">
        <f t="shared" ca="1" si="10"/>
        <v>Interruptores de red</v>
      </c>
      <c r="C213" s="40" t="s">
        <v>46</v>
      </c>
      <c r="D213" s="40">
        <v>1</v>
      </c>
      <c r="E213" s="41">
        <v>120000</v>
      </c>
      <c r="F213" s="42">
        <f t="shared" ca="1" si="11"/>
        <v>120000</v>
      </c>
    </row>
    <row r="214" spans="1:6" ht="15" x14ac:dyDescent="0.25">
      <c r="A214" s="51">
        <v>43201404</v>
      </c>
      <c r="B214" s="39" t="str">
        <f t="shared" ca="1" si="10"/>
        <v>Tarjetas de interface de red</v>
      </c>
      <c r="C214" s="40" t="s">
        <v>46</v>
      </c>
      <c r="D214" s="40">
        <v>1</v>
      </c>
      <c r="E214" s="41">
        <v>51500</v>
      </c>
      <c r="F214" s="42">
        <f t="shared" ca="1" si="11"/>
        <v>51500</v>
      </c>
    </row>
    <row r="215" spans="1:6" ht="15" x14ac:dyDescent="0.25">
      <c r="A215" s="51">
        <v>43201404</v>
      </c>
      <c r="B215" s="39" t="str">
        <f t="shared" ca="1" si="10"/>
        <v>Tarjetas de interface de red</v>
      </c>
      <c r="C215" s="40" t="s">
        <v>46</v>
      </c>
      <c r="D215" s="40">
        <v>1</v>
      </c>
      <c r="E215" s="41">
        <v>52500</v>
      </c>
      <c r="F215" s="42">
        <f t="shared" ca="1" si="11"/>
        <v>52500</v>
      </c>
    </row>
    <row r="216" spans="1:6" ht="15" x14ac:dyDescent="0.25">
      <c r="A216" s="51">
        <v>26121609</v>
      </c>
      <c r="B216" s="39" t="str">
        <f t="shared" ca="1" si="10"/>
        <v>Cable de redes</v>
      </c>
      <c r="C216" s="40" t="s">
        <v>46</v>
      </c>
      <c r="D216" s="40">
        <v>2</v>
      </c>
      <c r="E216" s="41">
        <v>4500</v>
      </c>
      <c r="F216" s="42">
        <f t="shared" ca="1" si="11"/>
        <v>9000</v>
      </c>
    </row>
    <row r="217" spans="1:6" ht="15" x14ac:dyDescent="0.25">
      <c r="A217" s="51">
        <v>43201803</v>
      </c>
      <c r="B217" s="39" t="str">
        <f t="shared" ca="1" si="10"/>
        <v>Unidades de disco duro</v>
      </c>
      <c r="C217" s="40" t="s">
        <v>46</v>
      </c>
      <c r="D217" s="40">
        <v>6</v>
      </c>
      <c r="E217" s="41">
        <v>4000</v>
      </c>
      <c r="F217" s="42">
        <f t="shared" ca="1" si="11"/>
        <v>24000</v>
      </c>
    </row>
    <row r="218" spans="1:6" ht="15" x14ac:dyDescent="0.25">
      <c r="A218" s="51">
        <v>43201803</v>
      </c>
      <c r="B218" s="39" t="str">
        <f t="shared" ca="1" si="10"/>
        <v>Unidades de disco duro</v>
      </c>
      <c r="C218" s="40" t="s">
        <v>46</v>
      </c>
      <c r="D218" s="40">
        <v>1</v>
      </c>
      <c r="E218" s="41">
        <v>13000</v>
      </c>
      <c r="F218" s="42">
        <f t="shared" ca="1" si="11"/>
        <v>13000</v>
      </c>
    </row>
    <row r="219" spans="1:6" ht="15" x14ac:dyDescent="0.25">
      <c r="A219" s="51">
        <v>43211902</v>
      </c>
      <c r="B219" s="39" t="str">
        <f t="shared" ca="1" si="10"/>
        <v>Paneles o monitores de pantalla de cristal líquido lcd</v>
      </c>
      <c r="C219" s="40" t="s">
        <v>46</v>
      </c>
      <c r="D219" s="40">
        <v>2</v>
      </c>
      <c r="E219" s="41">
        <v>20000</v>
      </c>
      <c r="F219" s="42">
        <f t="shared" ca="1" si="11"/>
        <v>40000</v>
      </c>
    </row>
    <row r="220" spans="1:6" ht="15" x14ac:dyDescent="0.25">
      <c r="A220" s="51">
        <v>43201803</v>
      </c>
      <c r="B220" s="39" t="str">
        <f t="shared" ca="1" si="10"/>
        <v>Unidades de disco duro</v>
      </c>
      <c r="C220" s="40" t="s">
        <v>46</v>
      </c>
      <c r="D220" s="40">
        <v>1</v>
      </c>
      <c r="E220" s="41">
        <v>1500</v>
      </c>
      <c r="F220" s="42">
        <f t="shared" ca="1" si="11"/>
        <v>1500</v>
      </c>
    </row>
    <row r="221" spans="1:6" ht="15" x14ac:dyDescent="0.25">
      <c r="A221" s="36"/>
      <c r="B221" s="36"/>
      <c r="C221" s="36"/>
      <c r="D221" s="36"/>
      <c r="E221" s="43" t="s">
        <v>48</v>
      </c>
      <c r="F221" s="44">
        <f ca="1">SUM([1]PACC!$F$211:$F$220)</f>
        <v>681500</v>
      </c>
    </row>
    <row r="222" spans="1:6" ht="17.25" thickBot="1" x14ac:dyDescent="0.3"/>
    <row r="223" spans="1:6" ht="23.25" thickBot="1" x14ac:dyDescent="0.3">
      <c r="A223" s="29" t="s">
        <v>17</v>
      </c>
      <c r="B223" s="29" t="s">
        <v>18</v>
      </c>
      <c r="C223" s="29" t="s">
        <v>19</v>
      </c>
      <c r="D223" s="29" t="s">
        <v>20</v>
      </c>
      <c r="E223" s="29" t="s">
        <v>21</v>
      </c>
      <c r="F223" s="29" t="s">
        <v>22</v>
      </c>
    </row>
    <row r="224" spans="1:6" ht="15.75" thickBot="1" x14ac:dyDescent="0.3">
      <c r="A224" s="30" t="s">
        <v>70</v>
      </c>
      <c r="B224" s="30" t="s">
        <v>71</v>
      </c>
      <c r="C224" s="30" t="s">
        <v>61</v>
      </c>
      <c r="D224" s="30" t="s">
        <v>26</v>
      </c>
      <c r="E224" s="30" t="s">
        <v>52</v>
      </c>
      <c r="F224" s="30"/>
    </row>
    <row r="225" spans="1:6" ht="15.75" thickBot="1" x14ac:dyDescent="0.3">
      <c r="A225" s="31" t="s">
        <v>28</v>
      </c>
      <c r="B225" s="32" t="s">
        <v>29</v>
      </c>
      <c r="C225" s="33">
        <v>45048</v>
      </c>
      <c r="D225" s="31" t="s">
        <v>30</v>
      </c>
      <c r="E225" s="32" t="s">
        <v>31</v>
      </c>
      <c r="F225" s="30" t="s">
        <v>32</v>
      </c>
    </row>
    <row r="226" spans="1:6" ht="15.75" thickBot="1" x14ac:dyDescent="0.3">
      <c r="A226" s="34"/>
      <c r="B226" s="32" t="s">
        <v>33</v>
      </c>
      <c r="C226" s="35">
        <f>IF(C225="","",IF(AND(MONTH(C225)&gt;=1,MONTH(C225)&lt;=3),1,IF(AND(MONTH(C225)&gt;=4,MONTH(C225)&lt;=6),2,IF(AND(MONTH(C225)&gt;=7,MONTH(C225)&lt;=9),3,4))))</f>
        <v>2</v>
      </c>
      <c r="D226" s="34"/>
      <c r="E226" s="32" t="s">
        <v>34</v>
      </c>
      <c r="F226" s="30" t="s">
        <v>35</v>
      </c>
    </row>
    <row r="227" spans="1:6" ht="15.75" thickBot="1" x14ac:dyDescent="0.3">
      <c r="A227" s="34"/>
      <c r="B227" s="32" t="s">
        <v>36</v>
      </c>
      <c r="C227" s="33">
        <v>45062</v>
      </c>
      <c r="D227" s="34"/>
      <c r="E227" s="32" t="s">
        <v>37</v>
      </c>
      <c r="F227" s="30"/>
    </row>
    <row r="228" spans="1:6" ht="15.75" thickBot="1" x14ac:dyDescent="0.3">
      <c r="A228" s="34"/>
      <c r="B228" s="32" t="s">
        <v>33</v>
      </c>
      <c r="C228" s="35">
        <f>IF(C227="","",IF(AND(MONTH(C227)&gt;=1,MONTH(C227)&lt;=3),1,IF(AND(MONTH(C227)&gt;=4,MONTH(C227)&lt;=6),2,IF(AND(MONTH(C227)&gt;=7,MONTH(C227)&lt;=9),3,4))))</f>
        <v>2</v>
      </c>
      <c r="D228" s="34"/>
      <c r="E228" s="32" t="s">
        <v>38</v>
      </c>
      <c r="F228" s="30"/>
    </row>
    <row r="229" spans="1:6" ht="15.75" thickBot="1" x14ac:dyDescent="0.3">
      <c r="A229" s="36"/>
      <c r="B229" s="36"/>
      <c r="C229" s="36"/>
      <c r="D229" s="36"/>
      <c r="E229" s="36"/>
      <c r="F229" s="36"/>
    </row>
    <row r="230" spans="1:6" ht="15.75" thickBot="1" x14ac:dyDescent="0.3">
      <c r="A230" s="37" t="s">
        <v>39</v>
      </c>
      <c r="B230" s="37" t="s">
        <v>40</v>
      </c>
      <c r="C230" s="37" t="s">
        <v>41</v>
      </c>
      <c r="D230" s="37" t="s">
        <v>42</v>
      </c>
      <c r="E230" s="37" t="s">
        <v>43</v>
      </c>
      <c r="F230" s="37" t="s">
        <v>44</v>
      </c>
    </row>
    <row r="231" spans="1:6" ht="15" x14ac:dyDescent="0.25">
      <c r="A231" s="40">
        <v>80101703</v>
      </c>
      <c r="B231" s="39" t="str">
        <f t="shared" ref="B231:B238" ca="1" si="12">IFERROR(INDEX(UNSPSCDes,MATCH(INDIRECT(ADDRESS(ROW(),COLUMN()-1,4)),UNSPSCCode,0)),"")</f>
        <v>Servicios de estandarización de especificaciones</v>
      </c>
      <c r="C231" s="40" t="s">
        <v>46</v>
      </c>
      <c r="D231" s="40">
        <v>1</v>
      </c>
      <c r="E231" s="41">
        <v>6760</v>
      </c>
      <c r="F231" s="42">
        <f t="shared" ref="F231:F238" ca="1" si="13">INDIRECT(ADDRESS(ROW(),COLUMN()-2,4))*INDIRECT(ADDRESS(ROW(),COLUMN()-1,4))</f>
        <v>6760</v>
      </c>
    </row>
    <row r="232" spans="1:6" ht="15" x14ac:dyDescent="0.25">
      <c r="A232" s="40">
        <v>80101703</v>
      </c>
      <c r="B232" s="39" t="str">
        <f t="shared" ca="1" si="12"/>
        <v>Servicios de estandarización de especificaciones</v>
      </c>
      <c r="C232" s="40" t="s">
        <v>46</v>
      </c>
      <c r="D232" s="40">
        <v>1</v>
      </c>
      <c r="E232" s="41">
        <v>4360</v>
      </c>
      <c r="F232" s="42">
        <f t="shared" ca="1" si="13"/>
        <v>4360</v>
      </c>
    </row>
    <row r="233" spans="1:6" ht="15" x14ac:dyDescent="0.25">
      <c r="A233" s="40">
        <v>80101703</v>
      </c>
      <c r="B233" s="39" t="str">
        <f t="shared" ca="1" si="12"/>
        <v>Servicios de estandarización de especificaciones</v>
      </c>
      <c r="C233" s="40" t="s">
        <v>46</v>
      </c>
      <c r="D233" s="40">
        <v>1</v>
      </c>
      <c r="E233" s="41">
        <v>8950</v>
      </c>
      <c r="F233" s="42">
        <f t="shared" ca="1" si="13"/>
        <v>8950</v>
      </c>
    </row>
    <row r="234" spans="1:6" ht="15" x14ac:dyDescent="0.25">
      <c r="A234" s="40">
        <v>80101703</v>
      </c>
      <c r="B234" s="39" t="str">
        <f t="shared" ca="1" si="12"/>
        <v>Servicios de estandarización de especificaciones</v>
      </c>
      <c r="C234" s="40" t="s">
        <v>46</v>
      </c>
      <c r="D234" s="40">
        <v>1</v>
      </c>
      <c r="E234" s="41">
        <v>4920</v>
      </c>
      <c r="F234" s="42">
        <f t="shared" ca="1" si="13"/>
        <v>4920</v>
      </c>
    </row>
    <row r="235" spans="1:6" ht="15" x14ac:dyDescent="0.25">
      <c r="A235" s="40">
        <v>80101703</v>
      </c>
      <c r="B235" s="39" t="str">
        <f t="shared" ca="1" si="12"/>
        <v>Servicios de estandarización de especificaciones</v>
      </c>
      <c r="C235" s="40" t="s">
        <v>46</v>
      </c>
      <c r="D235" s="40">
        <v>1</v>
      </c>
      <c r="E235" s="41">
        <v>10200</v>
      </c>
      <c r="F235" s="42">
        <f t="shared" ca="1" si="13"/>
        <v>10200</v>
      </c>
    </row>
    <row r="236" spans="1:6" ht="15" x14ac:dyDescent="0.25">
      <c r="A236" s="40">
        <v>80101703</v>
      </c>
      <c r="B236" s="39" t="str">
        <f t="shared" ca="1" si="12"/>
        <v>Servicios de estandarización de especificaciones</v>
      </c>
      <c r="C236" s="40" t="s">
        <v>46</v>
      </c>
      <c r="D236" s="40">
        <v>1</v>
      </c>
      <c r="E236" s="41">
        <v>6540</v>
      </c>
      <c r="F236" s="42">
        <f t="shared" ca="1" si="13"/>
        <v>6540</v>
      </c>
    </row>
    <row r="237" spans="1:6" ht="15" x14ac:dyDescent="0.25">
      <c r="A237" s="40">
        <v>80101703</v>
      </c>
      <c r="B237" s="39" t="str">
        <f t="shared" ca="1" si="12"/>
        <v>Servicios de estandarización de especificaciones</v>
      </c>
      <c r="C237" s="40" t="s">
        <v>46</v>
      </c>
      <c r="D237" s="40">
        <v>1</v>
      </c>
      <c r="E237" s="41">
        <v>8660</v>
      </c>
      <c r="F237" s="42">
        <f t="shared" ca="1" si="13"/>
        <v>8660</v>
      </c>
    </row>
    <row r="238" spans="1:6" ht="15" x14ac:dyDescent="0.25">
      <c r="A238" s="40">
        <v>80101703</v>
      </c>
      <c r="B238" s="39" t="str">
        <f t="shared" ca="1" si="12"/>
        <v>Servicios de estandarización de especificaciones</v>
      </c>
      <c r="C238" s="40" t="s">
        <v>46</v>
      </c>
      <c r="D238" s="40">
        <v>1</v>
      </c>
      <c r="E238" s="41">
        <v>3520</v>
      </c>
      <c r="F238" s="42">
        <f t="shared" ca="1" si="13"/>
        <v>3520</v>
      </c>
    </row>
    <row r="239" spans="1:6" ht="15" x14ac:dyDescent="0.25">
      <c r="A239" s="36"/>
      <c r="B239" s="36"/>
      <c r="C239" s="36"/>
      <c r="D239" s="36"/>
      <c r="E239" s="43" t="s">
        <v>48</v>
      </c>
      <c r="F239" s="44">
        <f ca="1">SUM([1]PACC!$F$231:$F$238)</f>
        <v>53910</v>
      </c>
    </row>
    <row r="240" spans="1:6" ht="17.25" thickBot="1" x14ac:dyDescent="0.3"/>
    <row r="241" spans="1:6" ht="23.25" thickBot="1" x14ac:dyDescent="0.3">
      <c r="A241" s="29" t="s">
        <v>17</v>
      </c>
      <c r="B241" s="29" t="s">
        <v>18</v>
      </c>
      <c r="C241" s="29" t="s">
        <v>19</v>
      </c>
      <c r="D241" s="29" t="s">
        <v>20</v>
      </c>
      <c r="E241" s="29" t="s">
        <v>21</v>
      </c>
      <c r="F241" s="29" t="s">
        <v>22</v>
      </c>
    </row>
    <row r="242" spans="1:6" ht="15.75" thickBot="1" x14ac:dyDescent="0.3">
      <c r="A242" s="30" t="s">
        <v>72</v>
      </c>
      <c r="B242" s="30" t="s">
        <v>73</v>
      </c>
      <c r="C242" s="30" t="s">
        <v>61</v>
      </c>
      <c r="D242" s="30" t="s">
        <v>63</v>
      </c>
      <c r="E242" s="30" t="s">
        <v>52</v>
      </c>
      <c r="F242" s="30"/>
    </row>
    <row r="243" spans="1:6" ht="15.75" thickBot="1" x14ac:dyDescent="0.3">
      <c r="A243" s="31" t="s">
        <v>28</v>
      </c>
      <c r="B243" s="32" t="s">
        <v>29</v>
      </c>
      <c r="C243" s="33">
        <v>45048</v>
      </c>
      <c r="D243" s="31" t="s">
        <v>30</v>
      </c>
      <c r="E243" s="32" t="s">
        <v>31</v>
      </c>
      <c r="F243" s="30" t="s">
        <v>32</v>
      </c>
    </row>
    <row r="244" spans="1:6" ht="15.75" thickBot="1" x14ac:dyDescent="0.3">
      <c r="A244" s="34"/>
      <c r="B244" s="32" t="s">
        <v>33</v>
      </c>
      <c r="C244" s="35">
        <f>IF(C243="","",IF(AND(MONTH(C243)&gt;=1,MONTH(C243)&lt;=3),1,IF(AND(MONTH(C243)&gt;=4,MONTH(C243)&lt;=6),2,IF(AND(MONTH(C243)&gt;=7,MONTH(C243)&lt;=9),3,4))))</f>
        <v>2</v>
      </c>
      <c r="D244" s="34"/>
      <c r="E244" s="32" t="s">
        <v>34</v>
      </c>
      <c r="F244" s="30" t="s">
        <v>35</v>
      </c>
    </row>
    <row r="245" spans="1:6" ht="15.75" thickBot="1" x14ac:dyDescent="0.3">
      <c r="A245" s="34"/>
      <c r="B245" s="32" t="s">
        <v>36</v>
      </c>
      <c r="C245" s="33">
        <v>45062</v>
      </c>
      <c r="D245" s="34"/>
      <c r="E245" s="32" t="s">
        <v>37</v>
      </c>
      <c r="F245" s="30"/>
    </row>
    <row r="246" spans="1:6" ht="15.75" thickBot="1" x14ac:dyDescent="0.3">
      <c r="A246" s="34"/>
      <c r="B246" s="32" t="s">
        <v>33</v>
      </c>
      <c r="C246" s="35">
        <f>IF(C245="","",IF(AND(MONTH(C245)&gt;=1,MONTH(C245)&lt;=3),1,IF(AND(MONTH(C245)&gt;=4,MONTH(C245)&lt;=6),2,IF(AND(MONTH(C245)&gt;=7,MONTH(C245)&lt;=9),3,4))))</f>
        <v>2</v>
      </c>
      <c r="D246" s="34"/>
      <c r="E246" s="32" t="s">
        <v>38</v>
      </c>
      <c r="F246" s="30"/>
    </row>
    <row r="247" spans="1:6" ht="15.75" thickBot="1" x14ac:dyDescent="0.3">
      <c r="A247" s="36"/>
      <c r="B247" s="36"/>
      <c r="C247" s="36"/>
      <c r="D247" s="36"/>
      <c r="E247" s="36"/>
      <c r="F247" s="36"/>
    </row>
    <row r="248" spans="1:6" ht="15.75" thickBot="1" x14ac:dyDescent="0.3">
      <c r="A248" s="37" t="s">
        <v>39</v>
      </c>
      <c r="B248" s="37" t="s">
        <v>40</v>
      </c>
      <c r="C248" s="37" t="s">
        <v>41</v>
      </c>
      <c r="D248" s="37" t="s">
        <v>42</v>
      </c>
      <c r="E248" s="37" t="s">
        <v>43</v>
      </c>
      <c r="F248" s="37" t="s">
        <v>44</v>
      </c>
    </row>
    <row r="249" spans="1:6" ht="22.5" x14ac:dyDescent="0.25">
      <c r="A249" s="40">
        <v>78180103</v>
      </c>
      <c r="B249" s="39" t="str">
        <f ca="1">IFERROR(INDEX(UNSPSCDes,MATCH(INDIRECT(ADDRESS(ROW(),COLUMN()-1,4)),UNSPSCCode,0)),"")</f>
        <v>Servicios de cambio de fluidos de aceite o de la transmisión</v>
      </c>
      <c r="C249" s="40" t="s">
        <v>46</v>
      </c>
      <c r="D249" s="40">
        <v>1</v>
      </c>
      <c r="E249" s="41">
        <v>550000</v>
      </c>
      <c r="F249" s="42">
        <f ca="1">INDIRECT(ADDRESS(ROW(),COLUMN()-2,4))*INDIRECT(ADDRESS(ROW(),COLUMN()-1,4))</f>
        <v>550000</v>
      </c>
    </row>
    <row r="250" spans="1:6" ht="15" x14ac:dyDescent="0.25">
      <c r="A250" s="36"/>
      <c r="B250" s="36"/>
      <c r="C250" s="36"/>
      <c r="D250" s="36"/>
      <c r="E250" s="43" t="s">
        <v>48</v>
      </c>
      <c r="F250" s="44">
        <f ca="1">SUM([1]PACC!$F$249:$F$249)</f>
        <v>550000</v>
      </c>
    </row>
    <row r="251" spans="1:6" ht="17.25" thickBot="1" x14ac:dyDescent="0.3"/>
    <row r="252" spans="1:6" ht="23.25" thickBot="1" x14ac:dyDescent="0.3">
      <c r="A252" s="29" t="s">
        <v>17</v>
      </c>
      <c r="B252" s="29" t="s">
        <v>18</v>
      </c>
      <c r="C252" s="29" t="s">
        <v>19</v>
      </c>
      <c r="D252" s="29" t="s">
        <v>20</v>
      </c>
      <c r="E252" s="29" t="s">
        <v>21</v>
      </c>
      <c r="F252" s="29" t="s">
        <v>22</v>
      </c>
    </row>
    <row r="253" spans="1:6" ht="15.75" thickBot="1" x14ac:dyDescent="0.3">
      <c r="A253" s="30" t="s">
        <v>74</v>
      </c>
      <c r="B253" s="30" t="s">
        <v>75</v>
      </c>
      <c r="C253" s="30" t="s">
        <v>25</v>
      </c>
      <c r="D253" s="30" t="s">
        <v>26</v>
      </c>
      <c r="E253" s="30" t="s">
        <v>27</v>
      </c>
      <c r="F253" s="30"/>
    </row>
    <row r="254" spans="1:6" ht="15.75" thickBot="1" x14ac:dyDescent="0.3">
      <c r="A254" s="31" t="s">
        <v>28</v>
      </c>
      <c r="B254" s="32" t="s">
        <v>29</v>
      </c>
      <c r="C254" s="33">
        <v>45153</v>
      </c>
      <c r="D254" s="31" t="s">
        <v>30</v>
      </c>
      <c r="E254" s="32" t="s">
        <v>31</v>
      </c>
      <c r="F254" s="30" t="s">
        <v>32</v>
      </c>
    </row>
    <row r="255" spans="1:6" ht="15.75" thickBot="1" x14ac:dyDescent="0.3">
      <c r="A255" s="34"/>
      <c r="B255" s="32" t="s">
        <v>33</v>
      </c>
      <c r="C255" s="35">
        <f>IF(C254="","",IF(AND(MONTH(C254)&gt;=1,MONTH(C254)&lt;=3),1,IF(AND(MONTH(C254)&gt;=4,MONTH(C254)&lt;=6),2,IF(AND(MONTH(C254)&gt;=7,MONTH(C254)&lt;=9),3,4))))</f>
        <v>3</v>
      </c>
      <c r="D255" s="34"/>
      <c r="E255" s="32" t="s">
        <v>34</v>
      </c>
      <c r="F255" s="30" t="s">
        <v>35</v>
      </c>
    </row>
    <row r="256" spans="1:6" ht="15.75" thickBot="1" x14ac:dyDescent="0.3">
      <c r="A256" s="34"/>
      <c r="B256" s="32" t="s">
        <v>36</v>
      </c>
      <c r="C256" s="33">
        <v>45167</v>
      </c>
      <c r="D256" s="34"/>
      <c r="E256" s="32" t="s">
        <v>37</v>
      </c>
      <c r="F256" s="30"/>
    </row>
    <row r="257" spans="1:6" ht="15.75" thickBot="1" x14ac:dyDescent="0.3">
      <c r="A257" s="34"/>
      <c r="B257" s="32" t="s">
        <v>33</v>
      </c>
      <c r="C257" s="35">
        <f>IF(C256="","",IF(AND(MONTH(C256)&gt;=1,MONTH(C256)&lt;=3),1,IF(AND(MONTH(C256)&gt;=4,MONTH(C256)&lt;=6),2,IF(AND(MONTH(C256)&gt;=7,MONTH(C256)&lt;=9),3,4))))</f>
        <v>3</v>
      </c>
      <c r="D257" s="34"/>
      <c r="E257" s="32" t="s">
        <v>38</v>
      </c>
      <c r="F257" s="30"/>
    </row>
    <row r="258" spans="1:6" ht="15.75" thickBot="1" x14ac:dyDescent="0.3">
      <c r="A258" s="36"/>
      <c r="B258" s="36"/>
      <c r="C258" s="36"/>
      <c r="D258" s="36"/>
      <c r="E258" s="36"/>
      <c r="F258" s="36"/>
    </row>
    <row r="259" spans="1:6" ht="15.75" thickBot="1" x14ac:dyDescent="0.3">
      <c r="A259" s="37" t="s">
        <v>39</v>
      </c>
      <c r="B259" s="37" t="s">
        <v>40</v>
      </c>
      <c r="C259" s="37" t="s">
        <v>41</v>
      </c>
      <c r="D259" s="37" t="s">
        <v>42</v>
      </c>
      <c r="E259" s="37" t="s">
        <v>43</v>
      </c>
      <c r="F259" s="37" t="s">
        <v>44</v>
      </c>
    </row>
    <row r="260" spans="1:6" ht="15" x14ac:dyDescent="0.25">
      <c r="A260" s="38">
        <v>14111704</v>
      </c>
      <c r="B260" s="39" t="str">
        <f t="shared" ref="B260:B291" ca="1" si="14">IFERROR(INDEX(UNSPSCDes,MATCH(INDIRECT(ADDRESS(ROW(),COLUMN()-1,4)),UNSPSCCode,0)),"")</f>
        <v>Papel higiénico</v>
      </c>
      <c r="C260" s="40" t="s">
        <v>45</v>
      </c>
      <c r="D260" s="40">
        <v>23</v>
      </c>
      <c r="E260" s="41">
        <v>700</v>
      </c>
      <c r="F260" s="42">
        <f t="shared" ref="F260:F291" ca="1" si="15">INDIRECT(ADDRESS(ROW(),COLUMN()-2,4))*INDIRECT(ADDRESS(ROW(),COLUMN()-1,4))</f>
        <v>16100</v>
      </c>
    </row>
    <row r="261" spans="1:6" ht="15" x14ac:dyDescent="0.25">
      <c r="A261" s="38">
        <v>14111703</v>
      </c>
      <c r="B261" s="39" t="str">
        <f t="shared" ca="1" si="14"/>
        <v>Toallas de papel</v>
      </c>
      <c r="C261" s="40" t="s">
        <v>45</v>
      </c>
      <c r="D261" s="40">
        <v>5</v>
      </c>
      <c r="E261" s="41">
        <v>2000</v>
      </c>
      <c r="F261" s="42">
        <f t="shared" ca="1" si="15"/>
        <v>10000</v>
      </c>
    </row>
    <row r="262" spans="1:6" ht="15" x14ac:dyDescent="0.25">
      <c r="A262" s="38">
        <v>47131618</v>
      </c>
      <c r="B262" s="39" t="str">
        <f t="shared" ca="1" si="14"/>
        <v>Traperos húmedos</v>
      </c>
      <c r="C262" s="40" t="s">
        <v>46</v>
      </c>
      <c r="D262" s="40">
        <v>2</v>
      </c>
      <c r="E262" s="41">
        <v>250</v>
      </c>
      <c r="F262" s="42">
        <f t="shared" ca="1" si="15"/>
        <v>500</v>
      </c>
    </row>
    <row r="263" spans="1:6" ht="15" x14ac:dyDescent="0.25">
      <c r="A263" s="38">
        <v>47131603</v>
      </c>
      <c r="B263" s="39" t="str">
        <f t="shared" ca="1" si="14"/>
        <v>Esponjas</v>
      </c>
      <c r="C263" s="40" t="s">
        <v>46</v>
      </c>
      <c r="D263" s="40">
        <v>30</v>
      </c>
      <c r="E263" s="41">
        <v>20</v>
      </c>
      <c r="F263" s="42">
        <f t="shared" ca="1" si="15"/>
        <v>600</v>
      </c>
    </row>
    <row r="264" spans="1:6" ht="15" x14ac:dyDescent="0.25">
      <c r="A264" s="38">
        <v>47131810</v>
      </c>
      <c r="B264" s="39" t="str">
        <f t="shared" ca="1" si="14"/>
        <v>Productos para el lavaplatos</v>
      </c>
      <c r="C264" s="40" t="s">
        <v>47</v>
      </c>
      <c r="D264" s="40">
        <v>10</v>
      </c>
      <c r="E264" s="41">
        <v>250</v>
      </c>
      <c r="F264" s="42">
        <f t="shared" ca="1" si="15"/>
        <v>2500</v>
      </c>
    </row>
    <row r="265" spans="1:6" ht="15" x14ac:dyDescent="0.25">
      <c r="A265" s="38">
        <v>47131812</v>
      </c>
      <c r="B265" s="39" t="str">
        <f t="shared" ca="1" si="14"/>
        <v>Refrescador de aire</v>
      </c>
      <c r="C265" s="40" t="s">
        <v>46</v>
      </c>
      <c r="D265" s="40">
        <v>25</v>
      </c>
      <c r="E265" s="41">
        <v>100</v>
      </c>
      <c r="F265" s="42">
        <f t="shared" ca="1" si="15"/>
        <v>2500</v>
      </c>
    </row>
    <row r="266" spans="1:6" ht="15" x14ac:dyDescent="0.25">
      <c r="A266" s="38">
        <v>47131802</v>
      </c>
      <c r="B266" s="39" t="str">
        <f t="shared" ca="1" si="14"/>
        <v>Terminados o ceras para pisos</v>
      </c>
      <c r="C266" s="40" t="s">
        <v>46</v>
      </c>
      <c r="D266" s="40">
        <v>25</v>
      </c>
      <c r="E266" s="41">
        <v>600</v>
      </c>
      <c r="F266" s="42">
        <f t="shared" ca="1" si="15"/>
        <v>15000</v>
      </c>
    </row>
    <row r="267" spans="1:6" ht="15" x14ac:dyDescent="0.25">
      <c r="A267" s="38">
        <v>14111705</v>
      </c>
      <c r="B267" s="39" t="str">
        <f t="shared" ca="1" si="14"/>
        <v>Servilletas de papel</v>
      </c>
      <c r="C267" s="40" t="s">
        <v>45</v>
      </c>
      <c r="D267" s="40">
        <v>5</v>
      </c>
      <c r="E267" s="41">
        <v>1050</v>
      </c>
      <c r="F267" s="42">
        <f t="shared" ca="1" si="15"/>
        <v>5250</v>
      </c>
    </row>
    <row r="268" spans="1:6" ht="15" x14ac:dyDescent="0.25">
      <c r="A268" s="38">
        <v>47121701</v>
      </c>
      <c r="B268" s="39" t="str">
        <f t="shared" ca="1" si="14"/>
        <v>Bolsas de basura</v>
      </c>
      <c r="C268" s="40" t="s">
        <v>45</v>
      </c>
      <c r="D268" s="40">
        <v>5</v>
      </c>
      <c r="E268" s="41">
        <v>500</v>
      </c>
      <c r="F268" s="42">
        <f t="shared" ca="1" si="15"/>
        <v>2500</v>
      </c>
    </row>
    <row r="269" spans="1:6" ht="15" x14ac:dyDescent="0.25">
      <c r="A269" s="38">
        <v>47121701</v>
      </c>
      <c r="B269" s="39" t="str">
        <f t="shared" ca="1" si="14"/>
        <v>Bolsas de basura</v>
      </c>
      <c r="C269" s="40" t="s">
        <v>45</v>
      </c>
      <c r="D269" s="40">
        <v>5</v>
      </c>
      <c r="E269" s="41">
        <v>300</v>
      </c>
      <c r="F269" s="42">
        <f t="shared" ca="1" si="15"/>
        <v>1500</v>
      </c>
    </row>
    <row r="270" spans="1:6" ht="15" x14ac:dyDescent="0.25">
      <c r="A270" s="38">
        <v>47121701</v>
      </c>
      <c r="B270" s="39" t="str">
        <f t="shared" ca="1" si="14"/>
        <v>Bolsas de basura</v>
      </c>
      <c r="C270" s="40" t="s">
        <v>45</v>
      </c>
      <c r="D270" s="40">
        <v>5</v>
      </c>
      <c r="E270" s="41">
        <v>300</v>
      </c>
      <c r="F270" s="42">
        <f t="shared" ca="1" si="15"/>
        <v>1500</v>
      </c>
    </row>
    <row r="271" spans="1:6" ht="15" x14ac:dyDescent="0.25">
      <c r="A271" s="38">
        <v>47131803</v>
      </c>
      <c r="B271" s="39" t="str">
        <f t="shared" ca="1" si="14"/>
        <v>Desinfectantes para uso doméstico</v>
      </c>
      <c r="C271" s="40" t="s">
        <v>47</v>
      </c>
      <c r="D271" s="40">
        <v>12</v>
      </c>
      <c r="E271" s="41">
        <v>150</v>
      </c>
      <c r="F271" s="42">
        <f t="shared" ca="1" si="15"/>
        <v>1800</v>
      </c>
    </row>
    <row r="272" spans="1:6" ht="15" x14ac:dyDescent="0.25">
      <c r="A272" s="38">
        <v>47131803</v>
      </c>
      <c r="B272" s="39" t="str">
        <f t="shared" ca="1" si="14"/>
        <v>Desinfectantes para uso doméstico</v>
      </c>
      <c r="C272" s="40" t="s">
        <v>47</v>
      </c>
      <c r="D272" s="40">
        <v>12</v>
      </c>
      <c r="E272" s="41">
        <v>250</v>
      </c>
      <c r="F272" s="42">
        <f t="shared" ca="1" si="15"/>
        <v>3000</v>
      </c>
    </row>
    <row r="273" spans="1:6" ht="15" x14ac:dyDescent="0.25">
      <c r="A273" s="38">
        <v>53131608</v>
      </c>
      <c r="B273" s="39" t="str">
        <f t="shared" ca="1" si="14"/>
        <v>Jabones</v>
      </c>
      <c r="C273" s="40" t="s">
        <v>47</v>
      </c>
      <c r="D273" s="40">
        <v>6</v>
      </c>
      <c r="E273" s="41">
        <v>250</v>
      </c>
      <c r="F273" s="42">
        <f t="shared" ca="1" si="15"/>
        <v>1500</v>
      </c>
    </row>
    <row r="274" spans="1:6" ht="15" x14ac:dyDescent="0.25">
      <c r="A274" s="38">
        <v>47131502</v>
      </c>
      <c r="B274" s="39" t="str">
        <f t="shared" ca="1" si="14"/>
        <v>Pañitos o toallas para limpiar</v>
      </c>
      <c r="C274" s="40" t="s">
        <v>46</v>
      </c>
      <c r="D274" s="40">
        <v>3</v>
      </c>
      <c r="E274" s="41">
        <v>800</v>
      </c>
      <c r="F274" s="42">
        <f t="shared" ca="1" si="15"/>
        <v>2400</v>
      </c>
    </row>
    <row r="275" spans="1:6" ht="15" x14ac:dyDescent="0.25">
      <c r="A275" s="38">
        <v>47131502</v>
      </c>
      <c r="B275" s="39" t="str">
        <f t="shared" ca="1" si="14"/>
        <v>Pañitos o toallas para limpiar</v>
      </c>
      <c r="C275" s="40" t="s">
        <v>46</v>
      </c>
      <c r="D275" s="40">
        <v>30</v>
      </c>
      <c r="E275" s="41">
        <v>60</v>
      </c>
      <c r="F275" s="42">
        <f t="shared" ca="1" si="15"/>
        <v>1800</v>
      </c>
    </row>
    <row r="276" spans="1:6" ht="15" x14ac:dyDescent="0.25">
      <c r="A276" s="38">
        <v>47131824</v>
      </c>
      <c r="B276" s="39" t="str">
        <f t="shared" ca="1" si="14"/>
        <v>Limpiadores de vidrio o ventanas</v>
      </c>
      <c r="C276" s="40" t="s">
        <v>47</v>
      </c>
      <c r="D276" s="40">
        <v>5</v>
      </c>
      <c r="E276" s="41">
        <v>200</v>
      </c>
      <c r="F276" s="42">
        <f t="shared" ca="1" si="15"/>
        <v>1000</v>
      </c>
    </row>
    <row r="277" spans="1:6" ht="15" x14ac:dyDescent="0.25">
      <c r="A277" s="38">
        <v>47121702</v>
      </c>
      <c r="B277" s="39" t="str">
        <f t="shared" ca="1" si="14"/>
        <v>Contenedores de desperdicios o revestimientos rígidos</v>
      </c>
      <c r="C277" s="40" t="s">
        <v>46</v>
      </c>
      <c r="D277" s="40">
        <v>1</v>
      </c>
      <c r="E277" s="41">
        <v>10000</v>
      </c>
      <c r="F277" s="42">
        <f t="shared" ca="1" si="15"/>
        <v>10000</v>
      </c>
    </row>
    <row r="278" spans="1:6" ht="15" x14ac:dyDescent="0.25">
      <c r="A278" s="38">
        <v>47121702</v>
      </c>
      <c r="B278" s="39" t="str">
        <f t="shared" ca="1" si="14"/>
        <v>Contenedores de desperdicios o revestimientos rígidos</v>
      </c>
      <c r="C278" s="40" t="s">
        <v>46</v>
      </c>
      <c r="D278" s="40">
        <v>3</v>
      </c>
      <c r="E278" s="41">
        <v>1300</v>
      </c>
      <c r="F278" s="42">
        <f t="shared" ca="1" si="15"/>
        <v>3900</v>
      </c>
    </row>
    <row r="279" spans="1:6" ht="15" x14ac:dyDescent="0.25">
      <c r="A279" s="38">
        <v>47121702</v>
      </c>
      <c r="B279" s="39" t="str">
        <f t="shared" ca="1" si="14"/>
        <v>Contenedores de desperdicios o revestimientos rígidos</v>
      </c>
      <c r="C279" s="40" t="s">
        <v>46</v>
      </c>
      <c r="D279" s="40">
        <v>3</v>
      </c>
      <c r="E279" s="41">
        <v>350</v>
      </c>
      <c r="F279" s="42">
        <f t="shared" ca="1" si="15"/>
        <v>1050</v>
      </c>
    </row>
    <row r="280" spans="1:6" ht="15" x14ac:dyDescent="0.25">
      <c r="A280" s="38">
        <v>47131801</v>
      </c>
      <c r="B280" s="39" t="str">
        <f t="shared" ca="1" si="14"/>
        <v>Limpiadores de pisos</v>
      </c>
      <c r="C280" s="40" t="s">
        <v>46</v>
      </c>
      <c r="D280" s="40">
        <v>3</v>
      </c>
      <c r="E280" s="41">
        <v>200</v>
      </c>
      <c r="F280" s="42">
        <f t="shared" ca="1" si="15"/>
        <v>600</v>
      </c>
    </row>
    <row r="281" spans="1:6" ht="15" x14ac:dyDescent="0.25">
      <c r="A281" s="38">
        <v>47131821</v>
      </c>
      <c r="B281" s="39" t="str">
        <f t="shared" ca="1" si="14"/>
        <v>Compuestos desengrasantes</v>
      </c>
      <c r="C281" s="40" t="s">
        <v>47</v>
      </c>
      <c r="D281" s="40">
        <v>1</v>
      </c>
      <c r="E281" s="41">
        <v>300</v>
      </c>
      <c r="F281" s="42">
        <f t="shared" ca="1" si="15"/>
        <v>300</v>
      </c>
    </row>
    <row r="282" spans="1:6" ht="15" x14ac:dyDescent="0.25">
      <c r="A282" s="38">
        <v>47131805</v>
      </c>
      <c r="B282" s="39" t="str">
        <f t="shared" ca="1" si="14"/>
        <v>Limpiadores de propósito general</v>
      </c>
      <c r="C282" s="40" t="s">
        <v>46</v>
      </c>
      <c r="D282" s="40">
        <v>2</v>
      </c>
      <c r="E282" s="41">
        <v>300</v>
      </c>
      <c r="F282" s="42">
        <f t="shared" ca="1" si="15"/>
        <v>600</v>
      </c>
    </row>
    <row r="283" spans="1:6" ht="15" x14ac:dyDescent="0.25">
      <c r="A283" s="38">
        <v>46181504</v>
      </c>
      <c r="B283" s="39" t="str">
        <f t="shared" ca="1" si="14"/>
        <v>Guantes de protección</v>
      </c>
      <c r="C283" s="40" t="s">
        <v>45</v>
      </c>
      <c r="D283" s="40">
        <v>6</v>
      </c>
      <c r="E283" s="41">
        <v>150</v>
      </c>
      <c r="F283" s="42">
        <f t="shared" ca="1" si="15"/>
        <v>900</v>
      </c>
    </row>
    <row r="284" spans="1:6" ht="15" x14ac:dyDescent="0.25">
      <c r="A284" s="38">
        <v>47131801</v>
      </c>
      <c r="B284" s="39" t="str">
        <f t="shared" ca="1" si="14"/>
        <v>Limpiadores de pisos</v>
      </c>
      <c r="C284" s="40" t="s">
        <v>47</v>
      </c>
      <c r="D284" s="40">
        <v>1</v>
      </c>
      <c r="E284" s="41">
        <v>250</v>
      </c>
      <c r="F284" s="42">
        <f t="shared" ca="1" si="15"/>
        <v>250</v>
      </c>
    </row>
    <row r="285" spans="1:6" ht="15" x14ac:dyDescent="0.25">
      <c r="A285" s="38">
        <v>47131608</v>
      </c>
      <c r="B285" s="39" t="str">
        <f t="shared" ca="1" si="14"/>
        <v>Cepillos de baño</v>
      </c>
      <c r="C285" s="40" t="s">
        <v>46</v>
      </c>
      <c r="D285" s="40">
        <v>5</v>
      </c>
      <c r="E285" s="41">
        <v>150</v>
      </c>
      <c r="F285" s="42">
        <f t="shared" ca="1" si="15"/>
        <v>750</v>
      </c>
    </row>
    <row r="286" spans="1:6" ht="15" x14ac:dyDescent="0.25">
      <c r="A286" s="38">
        <v>47131705</v>
      </c>
      <c r="B286" s="39" t="str">
        <f t="shared" ca="1" si="14"/>
        <v>Accesorios para urinales o inodoros</v>
      </c>
      <c r="C286" s="40" t="s">
        <v>46</v>
      </c>
      <c r="D286" s="40">
        <v>3</v>
      </c>
      <c r="E286" s="41">
        <v>450</v>
      </c>
      <c r="F286" s="42">
        <f t="shared" ca="1" si="15"/>
        <v>1350</v>
      </c>
    </row>
    <row r="287" spans="1:6" ht="15" x14ac:dyDescent="0.25">
      <c r="A287" s="38">
        <v>31201505</v>
      </c>
      <c r="B287" s="39" t="str">
        <f t="shared" ca="1" si="14"/>
        <v>Cinta doble faz</v>
      </c>
      <c r="C287" s="40" t="s">
        <v>46</v>
      </c>
      <c r="D287" s="40">
        <v>2</v>
      </c>
      <c r="E287" s="41">
        <v>250</v>
      </c>
      <c r="F287" s="42">
        <f t="shared" ca="1" si="15"/>
        <v>500</v>
      </c>
    </row>
    <row r="288" spans="1:6" ht="15" x14ac:dyDescent="0.25">
      <c r="A288" s="38">
        <v>15121806</v>
      </c>
      <c r="B288" s="39" t="str">
        <f t="shared" ca="1" si="14"/>
        <v>Aceites penetrantes</v>
      </c>
      <c r="C288" s="40" t="s">
        <v>46</v>
      </c>
      <c r="D288" s="40">
        <v>1</v>
      </c>
      <c r="E288" s="41">
        <v>250</v>
      </c>
      <c r="F288" s="42">
        <f t="shared" ca="1" si="15"/>
        <v>250</v>
      </c>
    </row>
    <row r="289" spans="1:6" ht="15" x14ac:dyDescent="0.25">
      <c r="A289" s="38">
        <v>31201502</v>
      </c>
      <c r="B289" s="39" t="str">
        <f t="shared" ca="1" si="14"/>
        <v>Cinta aislante eléctrica</v>
      </c>
      <c r="C289" s="40" t="s">
        <v>46</v>
      </c>
      <c r="D289" s="40">
        <v>1</v>
      </c>
      <c r="E289" s="41">
        <v>300</v>
      </c>
      <c r="F289" s="42">
        <f t="shared" ca="1" si="15"/>
        <v>300</v>
      </c>
    </row>
    <row r="290" spans="1:6" ht="15" x14ac:dyDescent="0.25">
      <c r="A290" s="38">
        <v>30181513</v>
      </c>
      <c r="B290" s="39" t="str">
        <f t="shared" ca="1" si="14"/>
        <v>Tapas de inodoro</v>
      </c>
      <c r="C290" s="40" t="s">
        <v>46</v>
      </c>
      <c r="D290" s="40">
        <v>3</v>
      </c>
      <c r="E290" s="41">
        <v>300</v>
      </c>
      <c r="F290" s="42">
        <f t="shared" ca="1" si="15"/>
        <v>900</v>
      </c>
    </row>
    <row r="291" spans="1:6" ht="15" x14ac:dyDescent="0.25">
      <c r="A291" s="38">
        <v>31211904</v>
      </c>
      <c r="B291" s="39" t="str">
        <f t="shared" ca="1" si="14"/>
        <v>Brochas</v>
      </c>
      <c r="C291" s="40" t="s">
        <v>46</v>
      </c>
      <c r="D291" s="40">
        <v>2</v>
      </c>
      <c r="E291" s="41">
        <v>120</v>
      </c>
      <c r="F291" s="42">
        <f t="shared" ca="1" si="15"/>
        <v>240</v>
      </c>
    </row>
    <row r="292" spans="1:6" ht="15" x14ac:dyDescent="0.25">
      <c r="A292" s="36"/>
      <c r="B292" s="36"/>
      <c r="C292" s="36"/>
      <c r="D292" s="36"/>
      <c r="E292" s="43" t="s">
        <v>48</v>
      </c>
      <c r="F292" s="44">
        <f ca="1">SUM([1]PACC!$F$260:$F$291)</f>
        <v>91340</v>
      </c>
    </row>
    <row r="293" spans="1:6" ht="17.25" thickBot="1" x14ac:dyDescent="0.3"/>
    <row r="294" spans="1:6" ht="23.25" thickBot="1" x14ac:dyDescent="0.3">
      <c r="A294" s="29" t="s">
        <v>17</v>
      </c>
      <c r="B294" s="29" t="s">
        <v>18</v>
      </c>
      <c r="C294" s="29" t="s">
        <v>19</v>
      </c>
      <c r="D294" s="29" t="s">
        <v>20</v>
      </c>
      <c r="E294" s="29" t="s">
        <v>21</v>
      </c>
      <c r="F294" s="29" t="s">
        <v>22</v>
      </c>
    </row>
    <row r="295" spans="1:6" ht="15.75" thickBot="1" x14ac:dyDescent="0.3">
      <c r="A295" s="30" t="s">
        <v>50</v>
      </c>
      <c r="B295" s="30" t="s">
        <v>76</v>
      </c>
      <c r="C295" s="30" t="s">
        <v>25</v>
      </c>
      <c r="D295" s="30" t="s">
        <v>26</v>
      </c>
      <c r="E295" s="30" t="s">
        <v>27</v>
      </c>
      <c r="F295" s="30"/>
    </row>
    <row r="296" spans="1:6" ht="15.75" thickBot="1" x14ac:dyDescent="0.3">
      <c r="A296" s="31" t="s">
        <v>28</v>
      </c>
      <c r="B296" s="32" t="s">
        <v>29</v>
      </c>
      <c r="C296" s="33">
        <v>45153</v>
      </c>
      <c r="D296" s="31" t="s">
        <v>30</v>
      </c>
      <c r="E296" s="32" t="s">
        <v>31</v>
      </c>
      <c r="F296" s="30" t="s">
        <v>32</v>
      </c>
    </row>
    <row r="297" spans="1:6" ht="15.75" thickBot="1" x14ac:dyDescent="0.3">
      <c r="A297" s="34"/>
      <c r="B297" s="32" t="s">
        <v>33</v>
      </c>
      <c r="C297" s="35">
        <f>IF(C296="","",IF(AND(MONTH(C296)&gt;=1,MONTH(C296)&lt;=3),1,IF(AND(MONTH(C296)&gt;=4,MONTH(C296)&lt;=6),2,IF(AND(MONTH(C296)&gt;=7,MONTH(C296)&lt;=9),3,4))))</f>
        <v>3</v>
      </c>
      <c r="D297" s="34"/>
      <c r="E297" s="32" t="s">
        <v>34</v>
      </c>
      <c r="F297" s="30" t="s">
        <v>35</v>
      </c>
    </row>
    <row r="298" spans="1:6" ht="15.75" thickBot="1" x14ac:dyDescent="0.3">
      <c r="A298" s="34"/>
      <c r="B298" s="32" t="s">
        <v>36</v>
      </c>
      <c r="C298" s="33">
        <v>45167</v>
      </c>
      <c r="D298" s="34"/>
      <c r="E298" s="32" t="s">
        <v>37</v>
      </c>
      <c r="F298" s="30"/>
    </row>
    <row r="299" spans="1:6" ht="15.75" thickBot="1" x14ac:dyDescent="0.3">
      <c r="A299" s="34"/>
      <c r="B299" s="32" t="s">
        <v>33</v>
      </c>
      <c r="C299" s="35">
        <f>IF(C298="","",IF(AND(MONTH(C298)&gt;=1,MONTH(C298)&lt;=3),1,IF(AND(MONTH(C298)&gt;=4,MONTH(C298)&lt;=6),2,IF(AND(MONTH(C298)&gt;=7,MONTH(C298)&lt;=9),3,4))))</f>
        <v>3</v>
      </c>
      <c r="D299" s="34"/>
      <c r="E299" s="32" t="s">
        <v>38</v>
      </c>
      <c r="F299" s="30"/>
    </row>
    <row r="300" spans="1:6" ht="15.75" thickBot="1" x14ac:dyDescent="0.3">
      <c r="A300" s="36"/>
      <c r="B300" s="36"/>
      <c r="C300" s="36"/>
      <c r="D300" s="36"/>
      <c r="E300" s="36"/>
      <c r="F300" s="36"/>
    </row>
    <row r="301" spans="1:6" ht="15.75" thickBot="1" x14ac:dyDescent="0.3">
      <c r="A301" s="37" t="s">
        <v>39</v>
      </c>
      <c r="B301" s="37" t="s">
        <v>40</v>
      </c>
      <c r="C301" s="37" t="s">
        <v>41</v>
      </c>
      <c r="D301" s="37" t="s">
        <v>42</v>
      </c>
      <c r="E301" s="37" t="s">
        <v>43</v>
      </c>
      <c r="F301" s="37" t="s">
        <v>44</v>
      </c>
    </row>
    <row r="302" spans="1:6" ht="15" x14ac:dyDescent="0.25">
      <c r="A302" s="38">
        <v>50161509</v>
      </c>
      <c r="B302" s="39" t="str">
        <f t="shared" ref="B302:B311" ca="1" si="16">IFERROR(INDEX(UNSPSCDes,MATCH(INDIRECT(ADDRESS(ROW(),COLUMN()-1,4)),UNSPSCCode,0)),"")</f>
        <v>Azucares naturales o productos endulzantes</v>
      </c>
      <c r="C302" s="40" t="s">
        <v>46</v>
      </c>
      <c r="D302" s="40">
        <v>20</v>
      </c>
      <c r="E302" s="41">
        <v>150</v>
      </c>
      <c r="F302" s="42">
        <f t="shared" ref="F302:F311" ca="1" si="17">INDIRECT(ADDRESS(ROW(),COLUMN()-2,4))*INDIRECT(ADDRESS(ROW(),COLUMN()-1,4))</f>
        <v>3000</v>
      </c>
    </row>
    <row r="303" spans="1:6" ht="15" x14ac:dyDescent="0.25">
      <c r="A303" s="38">
        <v>50161509</v>
      </c>
      <c r="B303" s="39" t="str">
        <f t="shared" ca="1" si="16"/>
        <v>Azucares naturales o productos endulzantes</v>
      </c>
      <c r="C303" s="40" t="s">
        <v>46</v>
      </c>
      <c r="D303" s="40">
        <v>1</v>
      </c>
      <c r="E303" s="41">
        <v>900</v>
      </c>
      <c r="F303" s="42">
        <f t="shared" ca="1" si="17"/>
        <v>900</v>
      </c>
    </row>
    <row r="304" spans="1:6" ht="15" x14ac:dyDescent="0.25">
      <c r="A304" s="38">
        <v>50161510</v>
      </c>
      <c r="B304" s="39" t="str">
        <f t="shared" ca="1" si="16"/>
        <v>Endulzantes artificiales</v>
      </c>
      <c r="C304" s="40" t="s">
        <v>51</v>
      </c>
      <c r="D304" s="40">
        <v>25</v>
      </c>
      <c r="E304" s="41">
        <v>275</v>
      </c>
      <c r="F304" s="42">
        <f t="shared" ca="1" si="17"/>
        <v>6875</v>
      </c>
    </row>
    <row r="305" spans="1:6" ht="15" x14ac:dyDescent="0.25">
      <c r="A305" s="38">
        <v>52151504</v>
      </c>
      <c r="B305" s="39" t="str">
        <f t="shared" ca="1" si="16"/>
        <v>Tazas o vasos o tapas desechables para uso doméstico</v>
      </c>
      <c r="C305" s="40" t="s">
        <v>45</v>
      </c>
      <c r="D305" s="40">
        <v>5</v>
      </c>
      <c r="E305" s="41">
        <v>300</v>
      </c>
      <c r="F305" s="42">
        <f t="shared" ca="1" si="17"/>
        <v>1500</v>
      </c>
    </row>
    <row r="306" spans="1:6" ht="15" x14ac:dyDescent="0.25">
      <c r="A306" s="38">
        <v>52151504</v>
      </c>
      <c r="B306" s="39" t="str">
        <f t="shared" ca="1" si="16"/>
        <v>Tazas o vasos o tapas desechables para uso doméstico</v>
      </c>
      <c r="C306" s="40" t="s">
        <v>45</v>
      </c>
      <c r="D306" s="40">
        <v>10</v>
      </c>
      <c r="E306" s="41">
        <v>220</v>
      </c>
      <c r="F306" s="42">
        <f t="shared" ca="1" si="17"/>
        <v>2200</v>
      </c>
    </row>
    <row r="307" spans="1:6" ht="15" x14ac:dyDescent="0.25">
      <c r="A307" s="38">
        <v>52151504</v>
      </c>
      <c r="B307" s="39" t="str">
        <f t="shared" ca="1" si="16"/>
        <v>Tazas o vasos o tapas desechables para uso doméstico</v>
      </c>
      <c r="C307" s="40" t="s">
        <v>45</v>
      </c>
      <c r="D307" s="40">
        <v>12</v>
      </c>
      <c r="E307" s="41">
        <v>200</v>
      </c>
      <c r="F307" s="42">
        <f t="shared" ca="1" si="17"/>
        <v>2400</v>
      </c>
    </row>
    <row r="308" spans="1:6" ht="15" x14ac:dyDescent="0.25">
      <c r="A308" s="38">
        <v>50201713</v>
      </c>
      <c r="B308" s="39" t="str">
        <f t="shared" ca="1" si="16"/>
        <v>Bolsas de té</v>
      </c>
      <c r="C308" s="40" t="s">
        <v>51</v>
      </c>
      <c r="D308" s="40">
        <v>5</v>
      </c>
      <c r="E308" s="41">
        <v>150</v>
      </c>
      <c r="F308" s="42">
        <f t="shared" ca="1" si="17"/>
        <v>750</v>
      </c>
    </row>
    <row r="309" spans="1:6" ht="15" x14ac:dyDescent="0.25">
      <c r="A309" s="38">
        <v>52151502</v>
      </c>
      <c r="B309" s="39" t="str">
        <f t="shared" ca="1" si="16"/>
        <v>Platos desechables para uso doméstico</v>
      </c>
      <c r="C309" s="40" t="s">
        <v>45</v>
      </c>
      <c r="D309" s="40">
        <v>5</v>
      </c>
      <c r="E309" s="41">
        <v>200</v>
      </c>
      <c r="F309" s="42">
        <f t="shared" ca="1" si="17"/>
        <v>1000</v>
      </c>
    </row>
    <row r="310" spans="1:6" ht="15" x14ac:dyDescent="0.25">
      <c r="A310" s="38">
        <v>52151502</v>
      </c>
      <c r="B310" s="39" t="str">
        <f t="shared" ca="1" si="16"/>
        <v>Platos desechables para uso doméstico</v>
      </c>
      <c r="C310" s="40" t="s">
        <v>45</v>
      </c>
      <c r="D310" s="40">
        <v>2</v>
      </c>
      <c r="E310" s="41">
        <v>500</v>
      </c>
      <c r="F310" s="42">
        <f t="shared" ca="1" si="17"/>
        <v>1000</v>
      </c>
    </row>
    <row r="311" spans="1:6" ht="15" x14ac:dyDescent="0.25">
      <c r="A311" s="38">
        <v>52151505</v>
      </c>
      <c r="B311" s="39" t="str">
        <f t="shared" ca="1" si="16"/>
        <v>Agitadores desechables para uso doméstico</v>
      </c>
      <c r="C311" s="40" t="s">
        <v>51</v>
      </c>
      <c r="D311" s="40">
        <v>1</v>
      </c>
      <c r="E311" s="41">
        <v>900</v>
      </c>
      <c r="F311" s="42">
        <f t="shared" ca="1" si="17"/>
        <v>900</v>
      </c>
    </row>
    <row r="312" spans="1:6" ht="15" x14ac:dyDescent="0.25">
      <c r="A312" s="36"/>
      <c r="B312" s="36"/>
      <c r="C312" s="36"/>
      <c r="D312" s="36"/>
      <c r="E312" s="43" t="s">
        <v>48</v>
      </c>
      <c r="F312" s="44">
        <f ca="1">SUM([1]PACC!$F$302:$F$311)</f>
        <v>20525</v>
      </c>
    </row>
    <row r="313" spans="1:6" ht="17.25" thickBot="1" x14ac:dyDescent="0.3"/>
    <row r="314" spans="1:6" ht="23.25" thickBot="1" x14ac:dyDescent="0.3">
      <c r="A314" s="29" t="s">
        <v>17</v>
      </c>
      <c r="B314" s="29" t="s">
        <v>18</v>
      </c>
      <c r="C314" s="29" t="s">
        <v>19</v>
      </c>
      <c r="D314" s="29" t="s">
        <v>20</v>
      </c>
      <c r="E314" s="29" t="s">
        <v>21</v>
      </c>
      <c r="F314" s="29" t="s">
        <v>22</v>
      </c>
    </row>
    <row r="315" spans="1:6" ht="15.75" thickBot="1" x14ac:dyDescent="0.3">
      <c r="A315" s="30" t="s">
        <v>49</v>
      </c>
      <c r="B315" s="30" t="s">
        <v>77</v>
      </c>
      <c r="C315" s="30" t="s">
        <v>25</v>
      </c>
      <c r="D315" s="30" t="s">
        <v>26</v>
      </c>
      <c r="E315" s="30" t="s">
        <v>52</v>
      </c>
      <c r="F315" s="30"/>
    </row>
    <row r="316" spans="1:6" ht="15.75" thickBot="1" x14ac:dyDescent="0.3">
      <c r="A316" s="31" t="s">
        <v>28</v>
      </c>
      <c r="B316" s="32" t="s">
        <v>29</v>
      </c>
      <c r="C316" s="33">
        <v>45153</v>
      </c>
      <c r="D316" s="31" t="s">
        <v>30</v>
      </c>
      <c r="E316" s="32" t="s">
        <v>31</v>
      </c>
      <c r="F316" s="30" t="s">
        <v>32</v>
      </c>
    </row>
    <row r="317" spans="1:6" ht="15.75" thickBot="1" x14ac:dyDescent="0.3">
      <c r="A317" s="34"/>
      <c r="B317" s="32" t="s">
        <v>33</v>
      </c>
      <c r="C317" s="35">
        <f>IF(C316="","",IF(AND(MONTH(C316)&gt;=1,MONTH(C316)&lt;=3),1,IF(AND(MONTH(C316)&gt;=4,MONTH(C316)&lt;=6),2,IF(AND(MONTH(C316)&gt;=7,MONTH(C316)&lt;=9),3,4))))</f>
        <v>3</v>
      </c>
      <c r="D317" s="34"/>
      <c r="E317" s="32" t="s">
        <v>34</v>
      </c>
      <c r="F317" s="30" t="s">
        <v>35</v>
      </c>
    </row>
    <row r="318" spans="1:6" ht="15.75" thickBot="1" x14ac:dyDescent="0.3">
      <c r="A318" s="34"/>
      <c r="B318" s="32" t="s">
        <v>36</v>
      </c>
      <c r="C318" s="33">
        <v>45167</v>
      </c>
      <c r="D318" s="34"/>
      <c r="E318" s="32" t="s">
        <v>37</v>
      </c>
      <c r="F318" s="30"/>
    </row>
    <row r="319" spans="1:6" ht="15.75" thickBot="1" x14ac:dyDescent="0.3">
      <c r="A319" s="34"/>
      <c r="B319" s="32" t="s">
        <v>33</v>
      </c>
      <c r="C319" s="35">
        <f>IF(C318="","",IF(AND(MONTH(C318)&gt;=1,MONTH(C318)&lt;=3),1,IF(AND(MONTH(C318)&gt;=4,MONTH(C318)&lt;=6),2,IF(AND(MONTH(C318)&gt;=7,MONTH(C318)&lt;=9),3,4))))</f>
        <v>3</v>
      </c>
      <c r="D319" s="34"/>
      <c r="E319" s="32" t="s">
        <v>38</v>
      </c>
      <c r="F319" s="30"/>
    </row>
    <row r="320" spans="1:6" ht="15.75" thickBot="1" x14ac:dyDescent="0.3">
      <c r="A320" s="36"/>
      <c r="B320" s="36"/>
      <c r="C320" s="36"/>
      <c r="D320" s="36"/>
      <c r="E320" s="36"/>
      <c r="F320" s="36"/>
    </row>
    <row r="321" spans="1:6" ht="15.75" thickBot="1" x14ac:dyDescent="0.3">
      <c r="A321" s="37" t="s">
        <v>39</v>
      </c>
      <c r="B321" s="37" t="s">
        <v>40</v>
      </c>
      <c r="C321" s="37" t="s">
        <v>41</v>
      </c>
      <c r="D321" s="37" t="s">
        <v>42</v>
      </c>
      <c r="E321" s="37" t="s">
        <v>43</v>
      </c>
      <c r="F321" s="37" t="s">
        <v>44</v>
      </c>
    </row>
    <row r="322" spans="1:6" ht="15" x14ac:dyDescent="0.25">
      <c r="A322" s="38">
        <v>50201706</v>
      </c>
      <c r="B322" s="39" t="str">
        <f ca="1">IFERROR(INDEX(UNSPSCDes,MATCH(INDIRECT(ADDRESS(ROW(),COLUMN()-1,4)),UNSPSCCode,0)),"")</f>
        <v>Café</v>
      </c>
      <c r="C322" s="40" t="s">
        <v>45</v>
      </c>
      <c r="D322" s="40">
        <v>5</v>
      </c>
      <c r="E322" s="41">
        <v>4500</v>
      </c>
      <c r="F322" s="42">
        <f ca="1">INDIRECT(ADDRESS(ROW(),COLUMN()-2,4))*INDIRECT(ADDRESS(ROW(),COLUMN()-1,4))</f>
        <v>22500</v>
      </c>
    </row>
    <row r="323" spans="1:6" ht="15" x14ac:dyDescent="0.25">
      <c r="A323" s="36"/>
      <c r="B323" s="36"/>
      <c r="C323" s="36"/>
      <c r="D323" s="36"/>
      <c r="E323" s="43" t="s">
        <v>48</v>
      </c>
      <c r="F323" s="44">
        <f ca="1">SUM([1]PACC!$F$322:$F$322)</f>
        <v>22500</v>
      </c>
    </row>
    <row r="324" spans="1:6" ht="17.25" thickBot="1" x14ac:dyDescent="0.3"/>
    <row r="325" spans="1:6" ht="23.25" thickBot="1" x14ac:dyDescent="0.3">
      <c r="A325" s="29" t="s">
        <v>17</v>
      </c>
      <c r="B325" s="29" t="s">
        <v>18</v>
      </c>
      <c r="C325" s="29" t="s">
        <v>19</v>
      </c>
      <c r="D325" s="29" t="s">
        <v>20</v>
      </c>
      <c r="E325" s="29" t="s">
        <v>21</v>
      </c>
      <c r="F325" s="29" t="s">
        <v>22</v>
      </c>
    </row>
    <row r="326" spans="1:6" ht="15.75" thickBot="1" x14ac:dyDescent="0.3">
      <c r="A326" s="30" t="s">
        <v>53</v>
      </c>
      <c r="B326" s="30" t="s">
        <v>78</v>
      </c>
      <c r="C326" s="30" t="s">
        <v>25</v>
      </c>
      <c r="D326" s="30" t="s">
        <v>26</v>
      </c>
      <c r="E326" s="30" t="s">
        <v>52</v>
      </c>
      <c r="F326" s="30"/>
    </row>
    <row r="327" spans="1:6" ht="15.75" thickBot="1" x14ac:dyDescent="0.3">
      <c r="A327" s="31" t="s">
        <v>28</v>
      </c>
      <c r="B327" s="32" t="s">
        <v>29</v>
      </c>
      <c r="C327" s="33">
        <v>45153</v>
      </c>
      <c r="D327" s="31" t="s">
        <v>30</v>
      </c>
      <c r="E327" s="32" t="s">
        <v>31</v>
      </c>
      <c r="F327" s="30" t="s">
        <v>32</v>
      </c>
    </row>
    <row r="328" spans="1:6" ht="15.75" thickBot="1" x14ac:dyDescent="0.3">
      <c r="A328" s="34"/>
      <c r="B328" s="32" t="s">
        <v>33</v>
      </c>
      <c r="C328" s="35">
        <f>IF(C327="","",IF(AND(MONTH(C327)&gt;=1,MONTH(C327)&lt;=3),1,IF(AND(MONTH(C327)&gt;=4,MONTH(C327)&lt;=6),2,IF(AND(MONTH(C327)&gt;=7,MONTH(C327)&lt;=9),3,4))))</f>
        <v>3</v>
      </c>
      <c r="D328" s="34"/>
      <c r="E328" s="32" t="s">
        <v>34</v>
      </c>
      <c r="F328" s="30" t="s">
        <v>35</v>
      </c>
    </row>
    <row r="329" spans="1:6" ht="15.75" thickBot="1" x14ac:dyDescent="0.3">
      <c r="A329" s="34"/>
      <c r="B329" s="32" t="s">
        <v>36</v>
      </c>
      <c r="C329" s="33">
        <v>45167</v>
      </c>
      <c r="D329" s="34"/>
      <c r="E329" s="32" t="s">
        <v>37</v>
      </c>
      <c r="F329" s="30"/>
    </row>
    <row r="330" spans="1:6" ht="15.75" thickBot="1" x14ac:dyDescent="0.3">
      <c r="A330" s="34"/>
      <c r="B330" s="32" t="s">
        <v>33</v>
      </c>
      <c r="C330" s="35">
        <f>IF(C329="","",IF(AND(MONTH(C329)&gt;=1,MONTH(C329)&lt;=3),1,IF(AND(MONTH(C329)&gt;=4,MONTH(C329)&lt;=6),2,IF(AND(MONTH(C329)&gt;=7,MONTH(C329)&lt;=9),3,4))))</f>
        <v>3</v>
      </c>
      <c r="D330" s="34"/>
      <c r="E330" s="32" t="s">
        <v>38</v>
      </c>
      <c r="F330" s="30"/>
    </row>
    <row r="331" spans="1:6" ht="15.75" thickBot="1" x14ac:dyDescent="0.3">
      <c r="A331" s="36"/>
      <c r="B331" s="36"/>
      <c r="C331" s="36"/>
      <c r="D331" s="36"/>
      <c r="E331" s="36"/>
      <c r="F331" s="36"/>
    </row>
    <row r="332" spans="1:6" ht="15.75" thickBot="1" x14ac:dyDescent="0.3">
      <c r="A332" s="37" t="s">
        <v>39</v>
      </c>
      <c r="B332" s="37" t="s">
        <v>40</v>
      </c>
      <c r="C332" s="37" t="s">
        <v>41</v>
      </c>
      <c r="D332" s="37" t="s">
        <v>42</v>
      </c>
      <c r="E332" s="37" t="s">
        <v>43</v>
      </c>
      <c r="F332" s="37" t="s">
        <v>44</v>
      </c>
    </row>
    <row r="333" spans="1:6" ht="15" x14ac:dyDescent="0.25">
      <c r="A333" s="45">
        <v>44103105</v>
      </c>
      <c r="B333" s="39" t="str">
        <f t="shared" ref="B333:B338" ca="1" si="18">IFERROR(INDEX(UNSPSCDes,MATCH(INDIRECT(ADDRESS(ROW(),COLUMN()-1,4)),UNSPSCCode,0)),"")</f>
        <v>Cartuchos de tinta</v>
      </c>
      <c r="C333" s="40" t="s">
        <v>46</v>
      </c>
      <c r="D333" s="40">
        <v>1</v>
      </c>
      <c r="E333" s="41">
        <v>6000</v>
      </c>
      <c r="F333" s="42">
        <f t="shared" ref="F333:F338" ca="1" si="19">INDIRECT(ADDRESS(ROW(),COLUMN()-2,4))*INDIRECT(ADDRESS(ROW(),COLUMN()-1,4))</f>
        <v>6000</v>
      </c>
    </row>
    <row r="334" spans="1:6" ht="15" x14ac:dyDescent="0.25">
      <c r="A334" s="45">
        <v>44103105</v>
      </c>
      <c r="B334" s="39" t="str">
        <f t="shared" ca="1" si="18"/>
        <v>Cartuchos de tinta</v>
      </c>
      <c r="C334" s="40" t="s">
        <v>46</v>
      </c>
      <c r="D334" s="40">
        <v>1</v>
      </c>
      <c r="E334" s="41">
        <v>7000</v>
      </c>
      <c r="F334" s="42">
        <f t="shared" ca="1" si="19"/>
        <v>7000</v>
      </c>
    </row>
    <row r="335" spans="1:6" ht="15" x14ac:dyDescent="0.25">
      <c r="A335" s="45">
        <v>44103105</v>
      </c>
      <c r="B335" s="39" t="str">
        <f t="shared" ca="1" si="18"/>
        <v>Cartuchos de tinta</v>
      </c>
      <c r="C335" s="40" t="s">
        <v>46</v>
      </c>
      <c r="D335" s="40">
        <v>1</v>
      </c>
      <c r="E335" s="41">
        <v>7000</v>
      </c>
      <c r="F335" s="42">
        <f t="shared" ca="1" si="19"/>
        <v>7000</v>
      </c>
    </row>
    <row r="336" spans="1:6" ht="15" x14ac:dyDescent="0.25">
      <c r="A336" s="45">
        <v>44103105</v>
      </c>
      <c r="B336" s="39" t="str">
        <f t="shared" ca="1" si="18"/>
        <v>Cartuchos de tinta</v>
      </c>
      <c r="C336" s="40" t="s">
        <v>46</v>
      </c>
      <c r="D336" s="40">
        <v>1</v>
      </c>
      <c r="E336" s="41">
        <v>7000</v>
      </c>
      <c r="F336" s="42">
        <f t="shared" ca="1" si="19"/>
        <v>7000</v>
      </c>
    </row>
    <row r="337" spans="1:6" ht="15" x14ac:dyDescent="0.25">
      <c r="A337" s="45">
        <v>44103105</v>
      </c>
      <c r="B337" s="39" t="str">
        <f t="shared" ca="1" si="18"/>
        <v>Cartuchos de tinta</v>
      </c>
      <c r="C337" s="40" t="s">
        <v>46</v>
      </c>
      <c r="D337" s="40">
        <v>1</v>
      </c>
      <c r="E337" s="41">
        <v>1500</v>
      </c>
      <c r="F337" s="42">
        <f t="shared" ca="1" si="19"/>
        <v>1500</v>
      </c>
    </row>
    <row r="338" spans="1:6" ht="15" x14ac:dyDescent="0.25">
      <c r="A338" s="45">
        <v>44103105</v>
      </c>
      <c r="B338" s="39" t="str">
        <f t="shared" ca="1" si="18"/>
        <v>Cartuchos de tinta</v>
      </c>
      <c r="C338" s="40" t="s">
        <v>46</v>
      </c>
      <c r="D338" s="40">
        <v>1</v>
      </c>
      <c r="E338" s="41">
        <v>1800</v>
      </c>
      <c r="F338" s="42">
        <f t="shared" ca="1" si="19"/>
        <v>1800</v>
      </c>
    </row>
    <row r="339" spans="1:6" ht="15" x14ac:dyDescent="0.25">
      <c r="A339" s="36"/>
      <c r="B339" s="36"/>
      <c r="C339" s="36"/>
      <c r="D339" s="36"/>
      <c r="E339" s="43" t="s">
        <v>48</v>
      </c>
      <c r="F339" s="44">
        <f ca="1">SUM([1]PACC!$F$333:$F$338)</f>
        <v>30300</v>
      </c>
    </row>
    <row r="340" spans="1:6" ht="17.25" thickBot="1" x14ac:dyDescent="0.3"/>
    <row r="341" spans="1:6" ht="23.25" thickBot="1" x14ac:dyDescent="0.3">
      <c r="A341" s="29" t="s">
        <v>17</v>
      </c>
      <c r="B341" s="29" t="s">
        <v>18</v>
      </c>
      <c r="C341" s="29" t="s">
        <v>19</v>
      </c>
      <c r="D341" s="29" t="s">
        <v>20</v>
      </c>
      <c r="E341" s="29" t="s">
        <v>21</v>
      </c>
      <c r="F341" s="29" t="s">
        <v>22</v>
      </c>
    </row>
    <row r="342" spans="1:6" ht="15.75" thickBot="1" x14ac:dyDescent="0.3">
      <c r="A342" s="30" t="s">
        <v>79</v>
      </c>
      <c r="B342" s="30" t="s">
        <v>80</v>
      </c>
      <c r="C342" s="30" t="s">
        <v>25</v>
      </c>
      <c r="D342" s="30" t="s">
        <v>26</v>
      </c>
      <c r="E342" s="30" t="s">
        <v>52</v>
      </c>
      <c r="F342" s="30"/>
    </row>
    <row r="343" spans="1:6" ht="15.75" thickBot="1" x14ac:dyDescent="0.3">
      <c r="A343" s="31" t="s">
        <v>28</v>
      </c>
      <c r="B343" s="32" t="s">
        <v>29</v>
      </c>
      <c r="C343" s="33">
        <v>45153</v>
      </c>
      <c r="D343" s="31" t="s">
        <v>30</v>
      </c>
      <c r="E343" s="32" t="s">
        <v>31</v>
      </c>
      <c r="F343" s="30" t="s">
        <v>32</v>
      </c>
    </row>
    <row r="344" spans="1:6" ht="15.75" thickBot="1" x14ac:dyDescent="0.3">
      <c r="A344" s="34"/>
      <c r="B344" s="32" t="s">
        <v>33</v>
      </c>
      <c r="C344" s="35">
        <f>IF(C343="","",IF(AND(MONTH(C343)&gt;=1,MONTH(C343)&lt;=3),1,IF(AND(MONTH(C343)&gt;=4,MONTH(C343)&lt;=6),2,IF(AND(MONTH(C343)&gt;=7,MONTH(C343)&lt;=9),3,4))))</f>
        <v>3</v>
      </c>
      <c r="D344" s="34"/>
      <c r="E344" s="32" t="s">
        <v>34</v>
      </c>
      <c r="F344" s="30" t="s">
        <v>35</v>
      </c>
    </row>
    <row r="345" spans="1:6" ht="15.75" thickBot="1" x14ac:dyDescent="0.3">
      <c r="A345" s="34"/>
      <c r="B345" s="32" t="s">
        <v>36</v>
      </c>
      <c r="C345" s="33">
        <v>45167</v>
      </c>
      <c r="D345" s="34"/>
      <c r="E345" s="32" t="s">
        <v>37</v>
      </c>
      <c r="F345" s="30"/>
    </row>
    <row r="346" spans="1:6" ht="15.75" thickBot="1" x14ac:dyDescent="0.3">
      <c r="A346" s="34"/>
      <c r="B346" s="32" t="s">
        <v>33</v>
      </c>
      <c r="C346" s="35">
        <f>IF(C345="","",IF(AND(MONTH(C345)&gt;=1,MONTH(C345)&lt;=3),1,IF(AND(MONTH(C345)&gt;=4,MONTH(C345)&lt;=6),2,IF(AND(MONTH(C345)&gt;=7,MONTH(C345)&lt;=9),3,4))))</f>
        <v>3</v>
      </c>
      <c r="D346" s="34"/>
      <c r="E346" s="32" t="s">
        <v>38</v>
      </c>
      <c r="F346" s="30"/>
    </row>
    <row r="347" spans="1:6" ht="15.75" thickBot="1" x14ac:dyDescent="0.3">
      <c r="A347" s="36"/>
      <c r="B347" s="36"/>
      <c r="C347" s="36"/>
      <c r="D347" s="36"/>
      <c r="E347" s="36"/>
      <c r="F347" s="36"/>
    </row>
    <row r="348" spans="1:6" ht="15.75" thickBot="1" x14ac:dyDescent="0.3">
      <c r="A348" s="37" t="s">
        <v>39</v>
      </c>
      <c r="B348" s="37" t="s">
        <v>40</v>
      </c>
      <c r="C348" s="37" t="s">
        <v>41</v>
      </c>
      <c r="D348" s="37" t="s">
        <v>42</v>
      </c>
      <c r="E348" s="37" t="s">
        <v>43</v>
      </c>
      <c r="F348" s="37" t="s">
        <v>44</v>
      </c>
    </row>
    <row r="349" spans="1:6" ht="15" x14ac:dyDescent="0.25">
      <c r="A349" s="52">
        <v>52141502</v>
      </c>
      <c r="B349" s="39" t="str">
        <f ca="1">IFERROR(INDEX(UNSPSCDes,MATCH(INDIRECT(ADDRESS(ROW(),COLUMN()-1,4)),UNSPSCCode,0)),"")</f>
        <v>Hornos microondas para uso doméstico</v>
      </c>
      <c r="C349" s="40" t="s">
        <v>46</v>
      </c>
      <c r="D349" s="40">
        <v>1</v>
      </c>
      <c r="E349" s="41">
        <v>14000</v>
      </c>
      <c r="F349" s="42">
        <f ca="1">INDIRECT(ADDRESS(ROW(),COLUMN()-2,4))*INDIRECT(ADDRESS(ROW(),COLUMN()-1,4))</f>
        <v>14000</v>
      </c>
    </row>
    <row r="350" spans="1:6" ht="15" x14ac:dyDescent="0.25">
      <c r="A350" s="52">
        <v>40101604</v>
      </c>
      <c r="B350" s="39" t="str">
        <f ca="1">IFERROR(INDEX(UNSPSCDes,MATCH(INDIRECT(ADDRESS(ROW(),COLUMN()-1,4)),UNSPSCCode,0)),"")</f>
        <v>Ventiladores</v>
      </c>
      <c r="C350" s="40" t="s">
        <v>46</v>
      </c>
      <c r="D350" s="40">
        <v>1</v>
      </c>
      <c r="E350" s="41">
        <v>10000</v>
      </c>
      <c r="F350" s="42">
        <f ca="1">INDIRECT(ADDRESS(ROW(),COLUMN()-2,4))*INDIRECT(ADDRESS(ROW(),COLUMN()-1,4))</f>
        <v>10000</v>
      </c>
    </row>
    <row r="351" spans="1:6" ht="15" x14ac:dyDescent="0.25">
      <c r="A351" s="52">
        <v>52141501</v>
      </c>
      <c r="B351" s="39" t="str">
        <f ca="1">IFERROR(INDEX(UNSPSCDes,MATCH(INDIRECT(ADDRESS(ROW(),COLUMN()-1,4)),UNSPSCCode,0)),"")</f>
        <v>Neveras para uso doméstico</v>
      </c>
      <c r="C351" s="40" t="s">
        <v>46</v>
      </c>
      <c r="D351" s="40">
        <v>1</v>
      </c>
      <c r="E351" s="41">
        <v>18000</v>
      </c>
      <c r="F351" s="42">
        <f ca="1">INDIRECT(ADDRESS(ROW(),COLUMN()-2,4))*INDIRECT(ADDRESS(ROW(),COLUMN()-1,4))</f>
        <v>18000</v>
      </c>
    </row>
    <row r="352" spans="1:6" ht="15" x14ac:dyDescent="0.25">
      <c r="A352" s="52">
        <v>40101701</v>
      </c>
      <c r="B352" s="39" t="str">
        <f ca="1">IFERROR(INDEX(UNSPSCDes,MATCH(INDIRECT(ADDRESS(ROW(),COLUMN()-1,4)),UNSPSCCode,0)),"")</f>
        <v>Aires acondicionados</v>
      </c>
      <c r="C352" s="40" t="s">
        <v>46</v>
      </c>
      <c r="D352" s="40">
        <v>2</v>
      </c>
      <c r="E352" s="41">
        <v>45000</v>
      </c>
      <c r="F352" s="42">
        <f ca="1">INDIRECT(ADDRESS(ROW(),COLUMN()-2,4))*INDIRECT(ADDRESS(ROW(),COLUMN()-1,4))</f>
        <v>90000</v>
      </c>
    </row>
    <row r="353" spans="1:6" ht="15" x14ac:dyDescent="0.25">
      <c r="A353" s="36"/>
      <c r="B353" s="36"/>
      <c r="C353" s="36"/>
      <c r="D353" s="36"/>
      <c r="E353" s="43" t="s">
        <v>48</v>
      </c>
      <c r="F353" s="44">
        <f ca="1">SUM([1]PACC!$F$349:$F$352)</f>
        <v>132000</v>
      </c>
    </row>
    <row r="354" spans="1:6" ht="17.25" thickBot="1" x14ac:dyDescent="0.3"/>
    <row r="355" spans="1:6" ht="23.25" thickBot="1" x14ac:dyDescent="0.3">
      <c r="A355" s="29" t="s">
        <v>17</v>
      </c>
      <c r="B355" s="29" t="s">
        <v>18</v>
      </c>
      <c r="C355" s="29" t="s">
        <v>19</v>
      </c>
      <c r="D355" s="29" t="s">
        <v>20</v>
      </c>
      <c r="E355" s="29" t="s">
        <v>21</v>
      </c>
      <c r="F355" s="29" t="s">
        <v>22</v>
      </c>
    </row>
    <row r="356" spans="1:6" ht="15.75" thickBot="1" x14ac:dyDescent="0.3">
      <c r="A356" s="30" t="s">
        <v>81</v>
      </c>
      <c r="B356" s="30" t="s">
        <v>82</v>
      </c>
      <c r="C356" s="30" t="s">
        <v>25</v>
      </c>
      <c r="D356" s="30" t="s">
        <v>26</v>
      </c>
      <c r="E356" s="30" t="s">
        <v>52</v>
      </c>
      <c r="F356" s="30"/>
    </row>
    <row r="357" spans="1:6" ht="15.75" thickBot="1" x14ac:dyDescent="0.3">
      <c r="A357" s="31" t="s">
        <v>28</v>
      </c>
      <c r="B357" s="32" t="s">
        <v>29</v>
      </c>
      <c r="C357" s="33">
        <v>45153</v>
      </c>
      <c r="D357" s="31" t="s">
        <v>30</v>
      </c>
      <c r="E357" s="32" t="s">
        <v>31</v>
      </c>
      <c r="F357" s="30" t="s">
        <v>32</v>
      </c>
    </row>
    <row r="358" spans="1:6" ht="15.75" thickBot="1" x14ac:dyDescent="0.3">
      <c r="A358" s="34"/>
      <c r="B358" s="32" t="s">
        <v>33</v>
      </c>
      <c r="C358" s="35">
        <f>IF(C357="","",IF(AND(MONTH(C357)&gt;=1,MONTH(C357)&lt;=3),1,IF(AND(MONTH(C357)&gt;=4,MONTH(C357)&lt;=6),2,IF(AND(MONTH(C357)&gt;=7,MONTH(C357)&lt;=9),3,4))))</f>
        <v>3</v>
      </c>
      <c r="D358" s="34"/>
      <c r="E358" s="32" t="s">
        <v>34</v>
      </c>
      <c r="F358" s="30" t="s">
        <v>35</v>
      </c>
    </row>
    <row r="359" spans="1:6" ht="15.75" thickBot="1" x14ac:dyDescent="0.3">
      <c r="A359" s="34"/>
      <c r="B359" s="32" t="s">
        <v>36</v>
      </c>
      <c r="C359" s="33">
        <v>45167</v>
      </c>
      <c r="D359" s="34"/>
      <c r="E359" s="32" t="s">
        <v>37</v>
      </c>
      <c r="F359" s="30"/>
    </row>
    <row r="360" spans="1:6" ht="15.75" thickBot="1" x14ac:dyDescent="0.3">
      <c r="A360" s="34"/>
      <c r="B360" s="32" t="s">
        <v>33</v>
      </c>
      <c r="C360" s="35">
        <f>IF(C359="","",IF(AND(MONTH(C359)&gt;=1,MONTH(C359)&lt;=3),1,IF(AND(MONTH(C359)&gt;=4,MONTH(C359)&lt;=6),2,IF(AND(MONTH(C359)&gt;=7,MONTH(C359)&lt;=9),3,4))))</f>
        <v>3</v>
      </c>
      <c r="D360" s="34"/>
      <c r="E360" s="32" t="s">
        <v>38</v>
      </c>
      <c r="F360" s="30"/>
    </row>
    <row r="361" spans="1:6" ht="15.75" thickBot="1" x14ac:dyDescent="0.3">
      <c r="A361" s="36"/>
      <c r="B361" s="36"/>
      <c r="C361" s="36"/>
      <c r="D361" s="36"/>
      <c r="E361" s="36"/>
      <c r="F361" s="36"/>
    </row>
    <row r="362" spans="1:6" ht="15.75" thickBot="1" x14ac:dyDescent="0.3">
      <c r="A362" s="37" t="s">
        <v>39</v>
      </c>
      <c r="B362" s="37" t="s">
        <v>40</v>
      </c>
      <c r="C362" s="37" t="s">
        <v>41</v>
      </c>
      <c r="D362" s="37" t="s">
        <v>42</v>
      </c>
      <c r="E362" s="37" t="s">
        <v>43</v>
      </c>
      <c r="F362" s="37" t="s">
        <v>44</v>
      </c>
    </row>
    <row r="363" spans="1:6" ht="15" x14ac:dyDescent="0.25">
      <c r="A363" s="53">
        <v>56101701</v>
      </c>
      <c r="B363" s="39" t="str">
        <f ca="1">IFERROR(INDEX(UNSPSCDes,MATCH(INDIRECT(ADDRESS(ROW(),COLUMN()-1,4)),UNSPSCCode,0)),"")</f>
        <v>Cajoneras o estanterías</v>
      </c>
      <c r="C363" s="40" t="s">
        <v>46</v>
      </c>
      <c r="D363" s="40">
        <v>1</v>
      </c>
      <c r="E363" s="41">
        <v>15200</v>
      </c>
      <c r="F363" s="42">
        <f ca="1">INDIRECT(ADDRESS(ROW(),COLUMN()-2,4))*INDIRECT(ADDRESS(ROW(),COLUMN()-1,4))</f>
        <v>15200</v>
      </c>
    </row>
    <row r="364" spans="1:6" ht="15" x14ac:dyDescent="0.25">
      <c r="A364" s="53">
        <v>56101708</v>
      </c>
      <c r="B364" s="39" t="str">
        <f ca="1">IFERROR(INDEX(UNSPSCDes,MATCH(INDIRECT(ADDRESS(ROW(),COLUMN()-1,4)),UNSPSCCode,0)),"")</f>
        <v>Archivadores móviles</v>
      </c>
      <c r="C364" s="40" t="s">
        <v>46</v>
      </c>
      <c r="D364" s="40">
        <v>1</v>
      </c>
      <c r="E364" s="41">
        <v>16000</v>
      </c>
      <c r="F364" s="42">
        <f ca="1">INDIRECT(ADDRESS(ROW(),COLUMN()-2,4))*INDIRECT(ADDRESS(ROW(),COLUMN()-1,4))</f>
        <v>16000</v>
      </c>
    </row>
    <row r="365" spans="1:6" ht="15" x14ac:dyDescent="0.25">
      <c r="A365" s="53">
        <v>56111701</v>
      </c>
      <c r="B365" s="39" t="str">
        <f ca="1">IFERROR(INDEX(UNSPSCDes,MATCH(INDIRECT(ADDRESS(ROW(),COLUMN()-1,4)),UNSPSCCode,0)),"")</f>
        <v>Escritorios no modulares</v>
      </c>
      <c r="C365" s="40" t="s">
        <v>46</v>
      </c>
      <c r="D365" s="40">
        <v>1</v>
      </c>
      <c r="E365" s="41">
        <v>23122</v>
      </c>
      <c r="F365" s="42">
        <f ca="1">INDIRECT(ADDRESS(ROW(),COLUMN()-2,4))*INDIRECT(ADDRESS(ROW(),COLUMN()-1,4))</f>
        <v>23122</v>
      </c>
    </row>
    <row r="366" spans="1:6" ht="15" x14ac:dyDescent="0.25">
      <c r="A366" s="53">
        <v>56112104</v>
      </c>
      <c r="B366" s="39" t="str">
        <f ca="1">IFERROR(INDEX(UNSPSCDes,MATCH(INDIRECT(ADDRESS(ROW(),COLUMN()-1,4)),UNSPSCCode,0)),"")</f>
        <v>Sillas para ejecutivos</v>
      </c>
      <c r="C366" s="40" t="s">
        <v>46</v>
      </c>
      <c r="D366" s="40">
        <v>1</v>
      </c>
      <c r="E366" s="41">
        <v>12566</v>
      </c>
      <c r="F366" s="42">
        <f ca="1">INDIRECT(ADDRESS(ROW(),COLUMN()-2,4))*INDIRECT(ADDRESS(ROW(),COLUMN()-1,4))</f>
        <v>12566</v>
      </c>
    </row>
    <row r="367" spans="1:6" ht="15" x14ac:dyDescent="0.25">
      <c r="A367" s="53">
        <v>56101522</v>
      </c>
      <c r="B367" s="39" t="str">
        <f ca="1">IFERROR(INDEX(UNSPSCDes,MATCH(INDIRECT(ADDRESS(ROW(),COLUMN()-1,4)),UNSPSCCode,0)),"")</f>
        <v>Sillas de brazos</v>
      </c>
      <c r="C367" s="40" t="s">
        <v>46</v>
      </c>
      <c r="D367" s="40">
        <v>2</v>
      </c>
      <c r="E367" s="41">
        <v>11200</v>
      </c>
      <c r="F367" s="42">
        <f ca="1">INDIRECT(ADDRESS(ROW(),COLUMN()-2,4))*INDIRECT(ADDRESS(ROW(),COLUMN()-1,4))</f>
        <v>22400</v>
      </c>
    </row>
    <row r="368" spans="1:6" ht="15" x14ac:dyDescent="0.25">
      <c r="A368" s="36"/>
      <c r="B368" s="36"/>
      <c r="C368" s="36"/>
      <c r="D368" s="36"/>
      <c r="E368" s="43" t="s">
        <v>48</v>
      </c>
      <c r="F368" s="44">
        <f ca="1">SUM([1]PACC!$F$363:$F$367)</f>
        <v>89288</v>
      </c>
    </row>
    <row r="369" spans="1:6" ht="17.25" thickBot="1" x14ac:dyDescent="0.3"/>
    <row r="370" spans="1:6" ht="23.25" thickBot="1" x14ac:dyDescent="0.3">
      <c r="A370" s="29" t="s">
        <v>17</v>
      </c>
      <c r="B370" s="29" t="s">
        <v>18</v>
      </c>
      <c r="C370" s="29" t="s">
        <v>19</v>
      </c>
      <c r="D370" s="29" t="s">
        <v>20</v>
      </c>
      <c r="E370" s="29" t="s">
        <v>21</v>
      </c>
      <c r="F370" s="29" t="s">
        <v>22</v>
      </c>
    </row>
    <row r="371" spans="1:6" ht="15.75" thickBot="1" x14ac:dyDescent="0.3">
      <c r="A371" s="30" t="s">
        <v>23</v>
      </c>
      <c r="B371" s="30" t="s">
        <v>83</v>
      </c>
      <c r="C371" s="30" t="s">
        <v>25</v>
      </c>
      <c r="D371" s="30" t="s">
        <v>26</v>
      </c>
      <c r="E371" s="30" t="s">
        <v>52</v>
      </c>
      <c r="F371" s="30"/>
    </row>
    <row r="372" spans="1:6" ht="15.75" thickBot="1" x14ac:dyDescent="0.3">
      <c r="A372" s="31" t="s">
        <v>28</v>
      </c>
      <c r="B372" s="32" t="s">
        <v>29</v>
      </c>
      <c r="C372" s="33">
        <v>45153</v>
      </c>
      <c r="D372" s="31" t="s">
        <v>30</v>
      </c>
      <c r="E372" s="32" t="s">
        <v>31</v>
      </c>
      <c r="F372" s="30" t="s">
        <v>32</v>
      </c>
    </row>
    <row r="373" spans="1:6" ht="15.75" thickBot="1" x14ac:dyDescent="0.3">
      <c r="A373" s="34"/>
      <c r="B373" s="32" t="s">
        <v>33</v>
      </c>
      <c r="C373" s="35">
        <f>IF(C372="","",IF(AND(MONTH(C372)&gt;=1,MONTH(C372)&lt;=3),1,IF(AND(MONTH(C372)&gt;=4,MONTH(C372)&lt;=6),2,IF(AND(MONTH(C372)&gt;=7,MONTH(C372)&lt;=9),3,4))))</f>
        <v>3</v>
      </c>
      <c r="D373" s="34"/>
      <c r="E373" s="32" t="s">
        <v>34</v>
      </c>
      <c r="F373" s="30" t="s">
        <v>35</v>
      </c>
    </row>
    <row r="374" spans="1:6" ht="15.75" thickBot="1" x14ac:dyDescent="0.3">
      <c r="A374" s="34"/>
      <c r="B374" s="32" t="s">
        <v>36</v>
      </c>
      <c r="C374" s="33">
        <v>45167</v>
      </c>
      <c r="D374" s="34"/>
      <c r="E374" s="32" t="s">
        <v>37</v>
      </c>
      <c r="F374" s="30"/>
    </row>
    <row r="375" spans="1:6" ht="15.75" thickBot="1" x14ac:dyDescent="0.3">
      <c r="A375" s="34"/>
      <c r="B375" s="32" t="s">
        <v>33</v>
      </c>
      <c r="C375" s="35">
        <f>IF(C374="","",IF(AND(MONTH(C374)&gt;=1,MONTH(C374)&lt;=3),1,IF(AND(MONTH(C374)&gt;=4,MONTH(C374)&lt;=6),2,IF(AND(MONTH(C374)&gt;=7,MONTH(C374)&lt;=9),3,4))))</f>
        <v>3</v>
      </c>
      <c r="D375" s="34"/>
      <c r="E375" s="32" t="s">
        <v>38</v>
      </c>
      <c r="F375" s="30"/>
    </row>
    <row r="376" spans="1:6" ht="15.75" thickBot="1" x14ac:dyDescent="0.3">
      <c r="A376" s="36"/>
      <c r="B376" s="36"/>
      <c r="C376" s="36"/>
      <c r="D376" s="36"/>
      <c r="E376" s="36"/>
      <c r="F376" s="36"/>
    </row>
    <row r="377" spans="1:6" ht="15.75" thickBot="1" x14ac:dyDescent="0.3">
      <c r="A377" s="37" t="s">
        <v>39</v>
      </c>
      <c r="B377" s="37" t="s">
        <v>40</v>
      </c>
      <c r="C377" s="37" t="s">
        <v>41</v>
      </c>
      <c r="D377" s="37" t="s">
        <v>42</v>
      </c>
      <c r="E377" s="37" t="s">
        <v>43</v>
      </c>
      <c r="F377" s="37" t="s">
        <v>44</v>
      </c>
    </row>
    <row r="378" spans="1:6" ht="15" x14ac:dyDescent="0.25">
      <c r="A378" s="54">
        <v>31211508</v>
      </c>
      <c r="B378" s="39" t="str">
        <f t="shared" ref="B378:B390" ca="1" si="20">IFERROR(INDEX(UNSPSCDes,MATCH(INDIRECT(ADDRESS(ROW(),COLUMN()-1,4)),UNSPSCCode,0)),"")</f>
        <v>Pinturas acrílicas</v>
      </c>
      <c r="C378" s="40" t="s">
        <v>47</v>
      </c>
      <c r="D378" s="40">
        <v>1</v>
      </c>
      <c r="E378" s="41">
        <v>3650</v>
      </c>
      <c r="F378" s="42">
        <f t="shared" ref="F378:F390" ca="1" si="21">INDIRECT(ADDRESS(ROW(),COLUMN()-2,4))*INDIRECT(ADDRESS(ROW(),COLUMN()-1,4))</f>
        <v>3650</v>
      </c>
    </row>
    <row r="379" spans="1:6" ht="15" x14ac:dyDescent="0.25">
      <c r="A379" s="54">
        <v>31211904</v>
      </c>
      <c r="B379" s="39" t="str">
        <f t="shared" ca="1" si="20"/>
        <v>Brochas</v>
      </c>
      <c r="C379" s="40" t="s">
        <v>46</v>
      </c>
      <c r="D379" s="40">
        <v>5</v>
      </c>
      <c r="E379" s="41">
        <v>60</v>
      </c>
      <c r="F379" s="42">
        <f t="shared" ca="1" si="21"/>
        <v>300</v>
      </c>
    </row>
    <row r="380" spans="1:6" ht="15" x14ac:dyDescent="0.25">
      <c r="A380" s="54">
        <v>27112601</v>
      </c>
      <c r="B380" s="39" t="str">
        <f t="shared" ca="1" si="20"/>
        <v>Espátulas para enmasillar</v>
      </c>
      <c r="C380" s="40" t="s">
        <v>46</v>
      </c>
      <c r="D380" s="40">
        <v>4</v>
      </c>
      <c r="E380" s="41">
        <v>50</v>
      </c>
      <c r="F380" s="42">
        <f t="shared" ca="1" si="21"/>
        <v>200</v>
      </c>
    </row>
    <row r="381" spans="1:6" ht="15" x14ac:dyDescent="0.25">
      <c r="A381" s="54">
        <v>31211906</v>
      </c>
      <c r="B381" s="39" t="str">
        <f t="shared" ca="1" si="20"/>
        <v>Rodillos de pintar</v>
      </c>
      <c r="C381" s="40" t="s">
        <v>46</v>
      </c>
      <c r="D381" s="40">
        <v>4</v>
      </c>
      <c r="E381" s="41">
        <v>400</v>
      </c>
      <c r="F381" s="42">
        <f t="shared" ca="1" si="21"/>
        <v>1600</v>
      </c>
    </row>
    <row r="382" spans="1:6" ht="15" x14ac:dyDescent="0.25">
      <c r="A382" s="54">
        <v>31211909</v>
      </c>
      <c r="B382" s="39" t="str">
        <f t="shared" ca="1" si="20"/>
        <v>Bandejas de pintura</v>
      </c>
      <c r="C382" s="40" t="s">
        <v>46</v>
      </c>
      <c r="D382" s="40">
        <v>2</v>
      </c>
      <c r="E382" s="41">
        <v>200</v>
      </c>
      <c r="F382" s="42">
        <f t="shared" ca="1" si="21"/>
        <v>400</v>
      </c>
    </row>
    <row r="383" spans="1:6" ht="15" x14ac:dyDescent="0.25">
      <c r="A383" s="54">
        <v>39101605</v>
      </c>
      <c r="B383" s="39" t="str">
        <f t="shared" ca="1" si="20"/>
        <v>Lámparas fluorescentes</v>
      </c>
      <c r="C383" s="40" t="s">
        <v>46</v>
      </c>
      <c r="D383" s="40">
        <v>1</v>
      </c>
      <c r="E383" s="41">
        <v>11500</v>
      </c>
      <c r="F383" s="42">
        <f t="shared" ca="1" si="21"/>
        <v>11500</v>
      </c>
    </row>
    <row r="384" spans="1:6" ht="15" x14ac:dyDescent="0.25">
      <c r="A384" s="55">
        <v>30111601</v>
      </c>
      <c r="B384" s="39" t="str">
        <f t="shared" ca="1" si="20"/>
        <v>Cemento</v>
      </c>
      <c r="C384" s="40" t="s">
        <v>46</v>
      </c>
      <c r="D384" s="40">
        <v>2</v>
      </c>
      <c r="E384" s="41">
        <v>220</v>
      </c>
      <c r="F384" s="42">
        <f t="shared" ca="1" si="21"/>
        <v>440</v>
      </c>
    </row>
    <row r="385" spans="1:6" ht="15" x14ac:dyDescent="0.25">
      <c r="A385" s="55">
        <v>31201605</v>
      </c>
      <c r="B385" s="39" t="str">
        <f t="shared" ca="1" si="20"/>
        <v>Masillas</v>
      </c>
      <c r="C385" s="40" t="s">
        <v>46</v>
      </c>
      <c r="D385" s="40">
        <v>1</v>
      </c>
      <c r="E385" s="41">
        <v>325</v>
      </c>
      <c r="F385" s="42">
        <f t="shared" ca="1" si="21"/>
        <v>325</v>
      </c>
    </row>
    <row r="386" spans="1:6" ht="15" x14ac:dyDescent="0.25">
      <c r="A386" s="54">
        <v>12352310</v>
      </c>
      <c r="B386" s="39" t="str">
        <f t="shared" ca="1" si="20"/>
        <v>Siliconas</v>
      </c>
      <c r="C386" s="40" t="s">
        <v>46</v>
      </c>
      <c r="D386" s="40">
        <v>7</v>
      </c>
      <c r="E386" s="41">
        <v>350</v>
      </c>
      <c r="F386" s="42">
        <f t="shared" ca="1" si="21"/>
        <v>2450</v>
      </c>
    </row>
    <row r="387" spans="1:6" ht="15" x14ac:dyDescent="0.25">
      <c r="A387" s="54">
        <v>39101605</v>
      </c>
      <c r="B387" s="39" t="str">
        <f t="shared" ca="1" si="20"/>
        <v>Lámparas fluorescentes</v>
      </c>
      <c r="C387" s="40" t="s">
        <v>46</v>
      </c>
      <c r="D387" s="40">
        <v>10</v>
      </c>
      <c r="E387" s="41">
        <v>130</v>
      </c>
      <c r="F387" s="42">
        <f t="shared" ca="1" si="21"/>
        <v>1300</v>
      </c>
    </row>
    <row r="388" spans="1:6" ht="15" x14ac:dyDescent="0.25">
      <c r="A388" s="54">
        <v>39121407</v>
      </c>
      <c r="B388" s="39" t="str">
        <f t="shared" ca="1" si="20"/>
        <v>Strips de conexiones</v>
      </c>
      <c r="C388" s="40" t="s">
        <v>46</v>
      </c>
      <c r="D388" s="40">
        <v>5</v>
      </c>
      <c r="E388" s="41">
        <v>250</v>
      </c>
      <c r="F388" s="42">
        <f t="shared" ca="1" si="21"/>
        <v>1250</v>
      </c>
    </row>
    <row r="389" spans="1:6" ht="15" x14ac:dyDescent="0.25">
      <c r="A389" s="54">
        <v>31211508</v>
      </c>
      <c r="B389" s="39" t="str">
        <f t="shared" ca="1" si="20"/>
        <v>Pinturas acrílicas</v>
      </c>
      <c r="C389" s="40" t="s">
        <v>84</v>
      </c>
      <c r="D389" s="40">
        <v>1</v>
      </c>
      <c r="E389" s="41">
        <v>11500</v>
      </c>
      <c r="F389" s="42">
        <f t="shared" ca="1" si="21"/>
        <v>11500</v>
      </c>
    </row>
    <row r="390" spans="1:6" ht="15" x14ac:dyDescent="0.25">
      <c r="A390" s="55">
        <v>31211508</v>
      </c>
      <c r="B390" s="39" t="str">
        <f t="shared" ca="1" si="20"/>
        <v>Pinturas acrílicas</v>
      </c>
      <c r="C390" s="40" t="s">
        <v>47</v>
      </c>
      <c r="D390" s="40">
        <v>1</v>
      </c>
      <c r="E390" s="41">
        <v>3800</v>
      </c>
      <c r="F390" s="42">
        <f t="shared" ca="1" si="21"/>
        <v>3800</v>
      </c>
    </row>
    <row r="391" spans="1:6" ht="15" x14ac:dyDescent="0.25">
      <c r="A391" s="36"/>
      <c r="B391" s="36"/>
      <c r="C391" s="36"/>
      <c r="D391" s="36"/>
      <c r="E391" s="43" t="s">
        <v>48</v>
      </c>
      <c r="F391" s="44">
        <f ca="1">SUM([1]PACC!$F$378:$F$390)</f>
        <v>38715</v>
      </c>
    </row>
    <row r="392" spans="1:6" ht="17.25" thickBot="1" x14ac:dyDescent="0.3"/>
    <row r="393" spans="1:6" ht="23.25" thickBot="1" x14ac:dyDescent="0.3">
      <c r="A393" s="29" t="s">
        <v>17</v>
      </c>
      <c r="B393" s="29" t="s">
        <v>18</v>
      </c>
      <c r="C393" s="29" t="s">
        <v>19</v>
      </c>
      <c r="D393" s="29" t="s">
        <v>20</v>
      </c>
      <c r="E393" s="29" t="s">
        <v>21</v>
      </c>
      <c r="F393" s="29" t="s">
        <v>22</v>
      </c>
    </row>
    <row r="394" spans="1:6" ht="15.75" thickBot="1" x14ac:dyDescent="0.3">
      <c r="A394" s="30" t="s">
        <v>59</v>
      </c>
      <c r="B394" s="30" t="s">
        <v>85</v>
      </c>
      <c r="C394" s="30" t="s">
        <v>61</v>
      </c>
      <c r="D394" s="30" t="s">
        <v>26</v>
      </c>
      <c r="E394" s="30" t="s">
        <v>52</v>
      </c>
      <c r="F394" s="30"/>
    </row>
    <row r="395" spans="1:6" ht="15.75" thickBot="1" x14ac:dyDescent="0.3">
      <c r="A395" s="31" t="s">
        <v>28</v>
      </c>
      <c r="B395" s="32" t="s">
        <v>29</v>
      </c>
      <c r="C395" s="33">
        <v>45153</v>
      </c>
      <c r="D395" s="31" t="s">
        <v>30</v>
      </c>
      <c r="E395" s="32" t="s">
        <v>31</v>
      </c>
      <c r="F395" s="30" t="s">
        <v>32</v>
      </c>
    </row>
    <row r="396" spans="1:6" ht="15.75" thickBot="1" x14ac:dyDescent="0.3">
      <c r="A396" s="34"/>
      <c r="B396" s="32" t="s">
        <v>33</v>
      </c>
      <c r="C396" s="35">
        <f>IF(C395="","",IF(AND(MONTH(C395)&gt;=1,MONTH(C395)&lt;=3),1,IF(AND(MONTH(C395)&gt;=4,MONTH(C395)&lt;=6),2,IF(AND(MONTH(C395)&gt;=7,MONTH(C395)&lt;=9),3,4))))</f>
        <v>3</v>
      </c>
      <c r="D396" s="34"/>
      <c r="E396" s="32" t="s">
        <v>34</v>
      </c>
      <c r="F396" s="30" t="s">
        <v>35</v>
      </c>
    </row>
    <row r="397" spans="1:6" ht="15.75" thickBot="1" x14ac:dyDescent="0.3">
      <c r="A397" s="34"/>
      <c r="B397" s="32" t="s">
        <v>36</v>
      </c>
      <c r="C397" s="33">
        <v>45167</v>
      </c>
      <c r="D397" s="34"/>
      <c r="E397" s="32" t="s">
        <v>37</v>
      </c>
      <c r="F397" s="30"/>
    </row>
    <row r="398" spans="1:6" ht="15.75" thickBot="1" x14ac:dyDescent="0.3">
      <c r="A398" s="34"/>
      <c r="B398" s="32" t="s">
        <v>33</v>
      </c>
      <c r="C398" s="35">
        <f>IF(C397="","",IF(AND(MONTH(C397)&gt;=1,MONTH(C397)&lt;=3),1,IF(AND(MONTH(C397)&gt;=4,MONTH(C397)&lt;=6),2,IF(AND(MONTH(C397)&gt;=7,MONTH(C397)&lt;=9),3,4))))</f>
        <v>3</v>
      </c>
      <c r="D398" s="34"/>
      <c r="E398" s="32" t="s">
        <v>38</v>
      </c>
      <c r="F398" s="30"/>
    </row>
    <row r="399" spans="1:6" ht="15.75" thickBot="1" x14ac:dyDescent="0.3">
      <c r="A399" s="36"/>
      <c r="B399" s="36"/>
      <c r="C399" s="36"/>
      <c r="D399" s="36"/>
      <c r="E399" s="36"/>
      <c r="F399" s="36"/>
    </row>
    <row r="400" spans="1:6" ht="15.75" thickBot="1" x14ac:dyDescent="0.3">
      <c r="A400" s="37" t="s">
        <v>39</v>
      </c>
      <c r="B400" s="37" t="s">
        <v>40</v>
      </c>
      <c r="C400" s="37" t="s">
        <v>41</v>
      </c>
      <c r="D400" s="37" t="s">
        <v>42</v>
      </c>
      <c r="E400" s="37" t="s">
        <v>43</v>
      </c>
      <c r="F400" s="37" t="s">
        <v>44</v>
      </c>
    </row>
    <row r="401" spans="1:6" ht="15" x14ac:dyDescent="0.25">
      <c r="A401" s="47">
        <v>72102602</v>
      </c>
      <c r="B401" s="39" t="str">
        <f ca="1">IFERROR(INDEX(UNSPSCDes,MATCH(INDIRECT(ADDRESS(ROW(),COLUMN()-1,4)),UNSPSCCode,0)),"")</f>
        <v>Instalación de ventanas, puertas o dispositivos</v>
      </c>
      <c r="C401" s="40" t="s">
        <v>46</v>
      </c>
      <c r="D401" s="40">
        <v>1</v>
      </c>
      <c r="E401" s="41">
        <v>20000</v>
      </c>
      <c r="F401" s="42">
        <f ca="1">INDIRECT(ADDRESS(ROW(),COLUMN()-2,4))*INDIRECT(ADDRESS(ROW(),COLUMN()-1,4))</f>
        <v>20000</v>
      </c>
    </row>
    <row r="402" spans="1:6" ht="15" x14ac:dyDescent="0.25">
      <c r="A402" s="36"/>
      <c r="B402" s="36"/>
      <c r="C402" s="36"/>
      <c r="D402" s="36"/>
      <c r="E402" s="43" t="s">
        <v>48</v>
      </c>
      <c r="F402" s="44">
        <f ca="1">SUM([1]PACC!$F$401:$F$401)</f>
        <v>20000</v>
      </c>
    </row>
    <row r="403" spans="1:6" ht="17.25" thickBot="1" x14ac:dyDescent="0.3"/>
    <row r="404" spans="1:6" ht="23.25" thickBot="1" x14ac:dyDescent="0.3">
      <c r="A404" s="29" t="s">
        <v>17</v>
      </c>
      <c r="B404" s="29" t="s">
        <v>18</v>
      </c>
      <c r="C404" s="29" t="s">
        <v>19</v>
      </c>
      <c r="D404" s="29" t="s">
        <v>20</v>
      </c>
      <c r="E404" s="29" t="s">
        <v>21</v>
      </c>
      <c r="F404" s="29" t="s">
        <v>22</v>
      </c>
    </row>
    <row r="405" spans="1:6" ht="15.75" thickBot="1" x14ac:dyDescent="0.3">
      <c r="A405" s="30" t="s">
        <v>86</v>
      </c>
      <c r="B405" s="30" t="s">
        <v>87</v>
      </c>
      <c r="C405" s="30" t="s">
        <v>25</v>
      </c>
      <c r="D405" s="30" t="s">
        <v>63</v>
      </c>
      <c r="E405" s="30" t="s">
        <v>52</v>
      </c>
      <c r="F405" s="30"/>
    </row>
    <row r="406" spans="1:6" ht="15.75" thickBot="1" x14ac:dyDescent="0.3">
      <c r="A406" s="31" t="s">
        <v>28</v>
      </c>
      <c r="B406" s="32" t="s">
        <v>29</v>
      </c>
      <c r="C406" s="33">
        <v>45153</v>
      </c>
      <c r="D406" s="31" t="s">
        <v>30</v>
      </c>
      <c r="E406" s="32" t="s">
        <v>31</v>
      </c>
      <c r="F406" s="30" t="s">
        <v>32</v>
      </c>
    </row>
    <row r="407" spans="1:6" ht="15.75" thickBot="1" x14ac:dyDescent="0.3">
      <c r="A407" s="34"/>
      <c r="B407" s="32" t="s">
        <v>33</v>
      </c>
      <c r="C407" s="35">
        <f>IF(C406="","",IF(AND(MONTH(C406)&gt;=1,MONTH(C406)&lt;=3),1,IF(AND(MONTH(C406)&gt;=4,MONTH(C406)&lt;=6),2,IF(AND(MONTH(C406)&gt;=7,MONTH(C406)&lt;=9),3,4))))</f>
        <v>3</v>
      </c>
      <c r="D407" s="34"/>
      <c r="E407" s="32" t="s">
        <v>34</v>
      </c>
      <c r="F407" s="30" t="s">
        <v>35</v>
      </c>
    </row>
    <row r="408" spans="1:6" ht="15.75" thickBot="1" x14ac:dyDescent="0.3">
      <c r="A408" s="34"/>
      <c r="B408" s="32" t="s">
        <v>36</v>
      </c>
      <c r="C408" s="33">
        <v>45167</v>
      </c>
      <c r="D408" s="34"/>
      <c r="E408" s="32" t="s">
        <v>37</v>
      </c>
      <c r="F408" s="30"/>
    </row>
    <row r="409" spans="1:6" ht="15.75" thickBot="1" x14ac:dyDescent="0.3">
      <c r="A409" s="34"/>
      <c r="B409" s="32" t="s">
        <v>33</v>
      </c>
      <c r="C409" s="35">
        <f>IF(C408="","",IF(AND(MONTH(C408)&gt;=1,MONTH(C408)&lt;=3),1,IF(AND(MONTH(C408)&gt;=4,MONTH(C408)&lt;=6),2,IF(AND(MONTH(C408)&gt;=7,MONTH(C408)&lt;=9),3,4))))</f>
        <v>3</v>
      </c>
      <c r="D409" s="34"/>
      <c r="E409" s="32" t="s">
        <v>38</v>
      </c>
      <c r="F409" s="30"/>
    </row>
    <row r="410" spans="1:6" ht="15.75" thickBot="1" x14ac:dyDescent="0.3">
      <c r="A410" s="36"/>
      <c r="B410" s="36"/>
      <c r="C410" s="36"/>
      <c r="D410" s="36"/>
      <c r="E410" s="36"/>
      <c r="F410" s="36"/>
    </row>
    <row r="411" spans="1:6" ht="15.75" thickBot="1" x14ac:dyDescent="0.3">
      <c r="A411" s="37" t="s">
        <v>39</v>
      </c>
      <c r="B411" s="37" t="s">
        <v>40</v>
      </c>
      <c r="C411" s="37" t="s">
        <v>41</v>
      </c>
      <c r="D411" s="37" t="s">
        <v>42</v>
      </c>
      <c r="E411" s="37" t="s">
        <v>43</v>
      </c>
      <c r="F411" s="37" t="s">
        <v>44</v>
      </c>
    </row>
    <row r="412" spans="1:6" ht="15" x14ac:dyDescent="0.25">
      <c r="A412" s="40">
        <v>43231512</v>
      </c>
      <c r="B412" s="39" t="str">
        <f ca="1">IFERROR(INDEX(UNSPSCDes,MATCH(INDIRECT(ADDRESS(ROW(),COLUMN()-1,4)),UNSPSCCode,0)),"")</f>
        <v>Software de manejo de licencias</v>
      </c>
      <c r="C412" s="40" t="s">
        <v>46</v>
      </c>
      <c r="D412" s="40">
        <v>50</v>
      </c>
      <c r="E412" s="41">
        <v>4100</v>
      </c>
      <c r="F412" s="42">
        <f ca="1">INDIRECT(ADDRESS(ROW(),COLUMN()-2,4))*INDIRECT(ADDRESS(ROW(),COLUMN()-1,4))</f>
        <v>205000</v>
      </c>
    </row>
    <row r="413" spans="1:6" ht="22.5" x14ac:dyDescent="0.25">
      <c r="A413" s="50">
        <v>43233205</v>
      </c>
      <c r="B413" s="39" t="str">
        <f ca="1">IFERROR(INDEX(UNSPSCDes,MATCH(INDIRECT(ADDRESS(ROW(),COLUMN()-1,4)),UNSPSCCode,0)),"")</f>
        <v>Software de seguridad de transacciones y de protección contra virus</v>
      </c>
      <c r="C413" s="40" t="s">
        <v>46</v>
      </c>
      <c r="D413" s="40">
        <v>1</v>
      </c>
      <c r="E413" s="41">
        <v>44000</v>
      </c>
      <c r="F413" s="42">
        <f ca="1">INDIRECT(ADDRESS(ROW(),COLUMN()-2,4))*INDIRECT(ADDRESS(ROW(),COLUMN()-1,4))</f>
        <v>44000</v>
      </c>
    </row>
    <row r="414" spans="1:6" ht="15" x14ac:dyDescent="0.25">
      <c r="A414" s="50">
        <v>43231512</v>
      </c>
      <c r="B414" s="39" t="str">
        <f ca="1">IFERROR(INDEX(UNSPSCDes,MATCH(INDIRECT(ADDRESS(ROW(),COLUMN()-1,4)),UNSPSCCode,0)),"")</f>
        <v>Software de manejo de licencias</v>
      </c>
      <c r="C414" s="40" t="s">
        <v>46</v>
      </c>
      <c r="D414" s="40">
        <v>1</v>
      </c>
      <c r="E414" s="41">
        <v>12000</v>
      </c>
      <c r="F414" s="42">
        <f ca="1">INDIRECT(ADDRESS(ROW(),COLUMN()-2,4))*INDIRECT(ADDRESS(ROW(),COLUMN()-1,4))</f>
        <v>12000</v>
      </c>
    </row>
    <row r="415" spans="1:6" ht="15" x14ac:dyDescent="0.25">
      <c r="A415" s="50">
        <v>43231512</v>
      </c>
      <c r="B415" s="39" t="str">
        <f ca="1">IFERROR(INDEX(UNSPSCDes,MATCH(INDIRECT(ADDRESS(ROW(),COLUMN()-1,4)),UNSPSCCode,0)),"")</f>
        <v>Software de manejo de licencias</v>
      </c>
      <c r="C415" s="40" t="s">
        <v>46</v>
      </c>
      <c r="D415" s="40">
        <v>1</v>
      </c>
      <c r="E415" s="41">
        <v>30000</v>
      </c>
      <c r="F415" s="42">
        <f ca="1">INDIRECT(ADDRESS(ROW(),COLUMN()-2,4))*INDIRECT(ADDRESS(ROW(),COLUMN()-1,4))</f>
        <v>30000</v>
      </c>
    </row>
    <row r="416" spans="1:6" ht="15" x14ac:dyDescent="0.25">
      <c r="A416" s="50">
        <v>81111508</v>
      </c>
      <c r="B416" s="39" t="str">
        <f ca="1">IFERROR(INDEX(UNSPSCDes,MATCH(INDIRECT(ADDRESS(ROW(),COLUMN()-1,4)),UNSPSCCode,0)),"")</f>
        <v>Servicios de implementación de aplicaciones</v>
      </c>
      <c r="C416" s="40" t="s">
        <v>46</v>
      </c>
      <c r="D416" s="40">
        <v>1</v>
      </c>
      <c r="E416" s="41">
        <v>25000</v>
      </c>
      <c r="F416" s="42">
        <f ca="1">INDIRECT(ADDRESS(ROW(),COLUMN()-2,4))*INDIRECT(ADDRESS(ROW(),COLUMN()-1,4))</f>
        <v>25000</v>
      </c>
    </row>
    <row r="417" spans="1:6" ht="15" x14ac:dyDescent="0.25">
      <c r="A417" s="36"/>
      <c r="B417" s="36"/>
      <c r="C417" s="36"/>
      <c r="D417" s="36"/>
      <c r="E417" s="43" t="s">
        <v>48</v>
      </c>
      <c r="F417" s="44">
        <f ca="1">SUM([1]PACC!$F$412:$F$416)</f>
        <v>316000</v>
      </c>
    </row>
    <row r="418" spans="1:6" ht="17.25" thickBot="1" x14ac:dyDescent="0.3"/>
    <row r="419" spans="1:6" ht="23.25" thickBot="1" x14ac:dyDescent="0.3">
      <c r="A419" s="29" t="s">
        <v>17</v>
      </c>
      <c r="B419" s="29" t="s">
        <v>18</v>
      </c>
      <c r="C419" s="29" t="s">
        <v>19</v>
      </c>
      <c r="D419" s="29" t="s">
        <v>20</v>
      </c>
      <c r="E419" s="29" t="s">
        <v>21</v>
      </c>
      <c r="F419" s="29" t="s">
        <v>22</v>
      </c>
    </row>
    <row r="420" spans="1:6" ht="15.75" thickBot="1" x14ac:dyDescent="0.3">
      <c r="A420" s="30" t="s">
        <v>88</v>
      </c>
      <c r="B420" s="30" t="s">
        <v>89</v>
      </c>
      <c r="C420" s="30" t="s">
        <v>25</v>
      </c>
      <c r="D420" s="30" t="s">
        <v>26</v>
      </c>
      <c r="E420" s="30" t="s">
        <v>52</v>
      </c>
      <c r="F420" s="30"/>
    </row>
    <row r="421" spans="1:6" ht="15.75" thickBot="1" x14ac:dyDescent="0.3">
      <c r="A421" s="31" t="s">
        <v>28</v>
      </c>
      <c r="B421" s="32" t="s">
        <v>29</v>
      </c>
      <c r="C421" s="33">
        <v>45153</v>
      </c>
      <c r="D421" s="31" t="s">
        <v>30</v>
      </c>
      <c r="E421" s="32" t="s">
        <v>31</v>
      </c>
      <c r="F421" s="30" t="s">
        <v>32</v>
      </c>
    </row>
    <row r="422" spans="1:6" ht="15.75" thickBot="1" x14ac:dyDescent="0.3">
      <c r="A422" s="34"/>
      <c r="B422" s="32" t="s">
        <v>33</v>
      </c>
      <c r="C422" s="35">
        <f>IF(C421="","",IF(AND(MONTH(C421)&gt;=1,MONTH(C421)&lt;=3),1,IF(AND(MONTH(C421)&gt;=4,MONTH(C421)&lt;=6),2,IF(AND(MONTH(C421)&gt;=7,MONTH(C421)&lt;=9),3,4))))</f>
        <v>3</v>
      </c>
      <c r="D422" s="34"/>
      <c r="E422" s="32" t="s">
        <v>34</v>
      </c>
      <c r="F422" s="30" t="s">
        <v>35</v>
      </c>
    </row>
    <row r="423" spans="1:6" ht="15.75" thickBot="1" x14ac:dyDescent="0.3">
      <c r="A423" s="34"/>
      <c r="B423" s="32" t="s">
        <v>36</v>
      </c>
      <c r="C423" s="33">
        <v>45167</v>
      </c>
      <c r="D423" s="34"/>
      <c r="E423" s="32" t="s">
        <v>37</v>
      </c>
      <c r="F423" s="30"/>
    </row>
    <row r="424" spans="1:6" ht="15.75" thickBot="1" x14ac:dyDescent="0.3">
      <c r="A424" s="34"/>
      <c r="B424" s="32" t="s">
        <v>33</v>
      </c>
      <c r="C424" s="35">
        <f>IF(C423="","",IF(AND(MONTH(C423)&gt;=1,MONTH(C423)&lt;=3),1,IF(AND(MONTH(C423)&gt;=4,MONTH(C423)&lt;=6),2,IF(AND(MONTH(C423)&gt;=7,MONTH(C423)&lt;=9),3,4))))</f>
        <v>3</v>
      </c>
      <c r="D424" s="34"/>
      <c r="E424" s="32" t="s">
        <v>38</v>
      </c>
      <c r="F424" s="30"/>
    </row>
    <row r="425" spans="1:6" ht="15.75" thickBot="1" x14ac:dyDescent="0.3">
      <c r="A425" s="36"/>
      <c r="B425" s="36"/>
      <c r="C425" s="36"/>
      <c r="D425" s="36"/>
      <c r="E425" s="36"/>
      <c r="F425" s="36"/>
    </row>
    <row r="426" spans="1:6" ht="15.75" thickBot="1" x14ac:dyDescent="0.3">
      <c r="A426" s="37" t="s">
        <v>39</v>
      </c>
      <c r="B426" s="37" t="s">
        <v>40</v>
      </c>
      <c r="C426" s="37" t="s">
        <v>41</v>
      </c>
      <c r="D426" s="37" t="s">
        <v>42</v>
      </c>
      <c r="E426" s="37" t="s">
        <v>43</v>
      </c>
      <c r="F426" s="37" t="s">
        <v>44</v>
      </c>
    </row>
    <row r="427" spans="1:6" ht="15" x14ac:dyDescent="0.25">
      <c r="A427" s="40">
        <v>53101602</v>
      </c>
      <c r="B427" s="39" t="str">
        <f t="shared" ref="B427:B436" ca="1" si="22">IFERROR(INDEX(UNSPSCDes,MATCH(INDIRECT(ADDRESS(ROW(),COLUMN()-1,4)),UNSPSCCode,0)),"")</f>
        <v>Camisas para hombre</v>
      </c>
      <c r="C427" s="40" t="s">
        <v>46</v>
      </c>
      <c r="D427" s="40">
        <v>16</v>
      </c>
      <c r="E427" s="41">
        <v>1700</v>
      </c>
      <c r="F427" s="42">
        <f t="shared" ref="F427:F436" ca="1" si="23">INDIRECT(ADDRESS(ROW(),COLUMN()-2,4))*INDIRECT(ADDRESS(ROW(),COLUMN()-1,4))</f>
        <v>27200</v>
      </c>
    </row>
    <row r="428" spans="1:6" ht="15" x14ac:dyDescent="0.25">
      <c r="A428" s="50">
        <v>53103001</v>
      </c>
      <c r="B428" s="39" t="str">
        <f t="shared" ca="1" si="22"/>
        <v>Camisetas (t-shirts) para hombre</v>
      </c>
      <c r="C428" s="40" t="s">
        <v>46</v>
      </c>
      <c r="D428" s="40">
        <v>4</v>
      </c>
      <c r="E428" s="41">
        <v>700</v>
      </c>
      <c r="F428" s="42">
        <f t="shared" ca="1" si="23"/>
        <v>2800</v>
      </c>
    </row>
    <row r="429" spans="1:6" ht="15" x14ac:dyDescent="0.25">
      <c r="A429" s="50">
        <v>53103001</v>
      </c>
      <c r="B429" s="39" t="str">
        <f t="shared" ca="1" si="22"/>
        <v>Camisetas (t-shirts) para hombre</v>
      </c>
      <c r="C429" s="40" t="s">
        <v>46</v>
      </c>
      <c r="D429" s="40">
        <v>4</v>
      </c>
      <c r="E429" s="41">
        <v>700</v>
      </c>
      <c r="F429" s="42">
        <f t="shared" ca="1" si="23"/>
        <v>2800</v>
      </c>
    </row>
    <row r="430" spans="1:6" ht="15" x14ac:dyDescent="0.25">
      <c r="A430" s="50">
        <v>53101502</v>
      </c>
      <c r="B430" s="39" t="str">
        <f t="shared" ca="1" si="22"/>
        <v>Pantalones largos o cortos o pantalonetas para hombre</v>
      </c>
      <c r="C430" s="40" t="s">
        <v>46</v>
      </c>
      <c r="D430" s="40">
        <v>6</v>
      </c>
      <c r="E430" s="41">
        <v>1700</v>
      </c>
      <c r="F430" s="42">
        <f t="shared" ca="1" si="23"/>
        <v>10200</v>
      </c>
    </row>
    <row r="431" spans="1:6" ht="15" x14ac:dyDescent="0.25">
      <c r="A431" s="50">
        <v>53101502</v>
      </c>
      <c r="B431" s="39" t="str">
        <f t="shared" ca="1" si="22"/>
        <v>Pantalones largos o cortos o pantalonetas para hombre</v>
      </c>
      <c r="C431" s="40" t="s">
        <v>46</v>
      </c>
      <c r="D431" s="40">
        <v>6</v>
      </c>
      <c r="E431" s="41">
        <v>1700</v>
      </c>
      <c r="F431" s="42">
        <f t="shared" ca="1" si="23"/>
        <v>10200</v>
      </c>
    </row>
    <row r="432" spans="1:6" ht="15" x14ac:dyDescent="0.25">
      <c r="A432" s="50">
        <v>53101604</v>
      </c>
      <c r="B432" s="39" t="str">
        <f t="shared" ca="1" si="22"/>
        <v>Camisas o blusas para mujer</v>
      </c>
      <c r="C432" s="40" t="s">
        <v>46</v>
      </c>
      <c r="D432" s="40">
        <v>2</v>
      </c>
      <c r="E432" s="41">
        <v>1700</v>
      </c>
      <c r="F432" s="42">
        <f t="shared" ca="1" si="23"/>
        <v>3400</v>
      </c>
    </row>
    <row r="433" spans="1:6" ht="15" x14ac:dyDescent="0.25">
      <c r="A433" s="50">
        <v>53101604</v>
      </c>
      <c r="B433" s="39" t="str">
        <f t="shared" ca="1" si="22"/>
        <v>Camisas o blusas para mujer</v>
      </c>
      <c r="C433" s="40" t="s">
        <v>46</v>
      </c>
      <c r="D433" s="40">
        <v>2</v>
      </c>
      <c r="E433" s="41">
        <v>700</v>
      </c>
      <c r="F433" s="42">
        <f t="shared" ca="1" si="23"/>
        <v>1400</v>
      </c>
    </row>
    <row r="434" spans="1:6" ht="15" x14ac:dyDescent="0.25">
      <c r="A434" s="50">
        <v>53101604</v>
      </c>
      <c r="B434" s="39" t="str">
        <f t="shared" ca="1" si="22"/>
        <v>Camisas o blusas para mujer</v>
      </c>
      <c r="C434" s="40" t="s">
        <v>46</v>
      </c>
      <c r="D434" s="40">
        <v>6</v>
      </c>
      <c r="E434" s="41">
        <v>700</v>
      </c>
      <c r="F434" s="42">
        <f t="shared" ca="1" si="23"/>
        <v>4200</v>
      </c>
    </row>
    <row r="435" spans="1:6" ht="15" x14ac:dyDescent="0.25">
      <c r="A435" s="50">
        <v>53101504</v>
      </c>
      <c r="B435" s="39" t="str">
        <f t="shared" ca="1" si="22"/>
        <v>Pantalones largos o cortos o pantalonetas para mujer</v>
      </c>
      <c r="C435" s="40" t="s">
        <v>46</v>
      </c>
      <c r="D435" s="40">
        <v>2</v>
      </c>
      <c r="E435" s="41">
        <v>1500</v>
      </c>
      <c r="F435" s="42">
        <f t="shared" ca="1" si="23"/>
        <v>3000</v>
      </c>
    </row>
    <row r="436" spans="1:6" ht="15" x14ac:dyDescent="0.25">
      <c r="A436" s="50">
        <v>53102710</v>
      </c>
      <c r="B436" s="39" t="str">
        <f t="shared" ca="1" si="22"/>
        <v>Uniformes corporativos</v>
      </c>
      <c r="C436" s="40" t="s">
        <v>46</v>
      </c>
      <c r="D436" s="40">
        <v>60</v>
      </c>
      <c r="E436" s="41">
        <v>580</v>
      </c>
      <c r="F436" s="42">
        <f t="shared" ca="1" si="23"/>
        <v>34800</v>
      </c>
    </row>
    <row r="437" spans="1:6" ht="15" x14ac:dyDescent="0.25">
      <c r="A437" s="36"/>
      <c r="B437" s="36"/>
      <c r="C437" s="36"/>
      <c r="D437" s="36"/>
      <c r="E437" s="43" t="s">
        <v>48</v>
      </c>
      <c r="F437" s="44">
        <f ca="1">SUM([1]PACC!$F$427:$F$436)</f>
        <v>100000</v>
      </c>
    </row>
    <row r="438" spans="1:6" ht="17.25" thickBot="1" x14ac:dyDescent="0.3"/>
    <row r="439" spans="1:6" ht="23.25" thickBot="1" x14ac:dyDescent="0.3">
      <c r="A439" s="29" t="s">
        <v>17</v>
      </c>
      <c r="B439" s="29" t="s">
        <v>18</v>
      </c>
      <c r="C439" s="29" t="s">
        <v>19</v>
      </c>
      <c r="D439" s="29" t="s">
        <v>20</v>
      </c>
      <c r="E439" s="29" t="s">
        <v>21</v>
      </c>
      <c r="F439" s="29" t="s">
        <v>22</v>
      </c>
    </row>
    <row r="440" spans="1:6" ht="15.75" thickBot="1" x14ac:dyDescent="0.3">
      <c r="A440" s="30" t="s">
        <v>55</v>
      </c>
      <c r="B440" s="30" t="s">
        <v>90</v>
      </c>
      <c r="C440" s="30" t="s">
        <v>25</v>
      </c>
      <c r="D440" s="30" t="s">
        <v>26</v>
      </c>
      <c r="E440" s="30" t="s">
        <v>27</v>
      </c>
      <c r="F440" s="30"/>
    </row>
    <row r="441" spans="1:6" ht="15.75" thickBot="1" x14ac:dyDescent="0.3">
      <c r="A441" s="31" t="s">
        <v>28</v>
      </c>
      <c r="B441" s="32" t="s">
        <v>29</v>
      </c>
      <c r="C441" s="33">
        <v>45215</v>
      </c>
      <c r="D441" s="31" t="s">
        <v>30</v>
      </c>
      <c r="E441" s="32" t="s">
        <v>31</v>
      </c>
      <c r="F441" s="30" t="s">
        <v>32</v>
      </c>
    </row>
    <row r="442" spans="1:6" ht="15.75" thickBot="1" x14ac:dyDescent="0.3">
      <c r="A442" s="34"/>
      <c r="B442" s="32" t="s">
        <v>33</v>
      </c>
      <c r="C442" s="35">
        <f>IF(C441="","",IF(AND(MONTH(C441)&gt;=1,MONTH(C441)&lt;=3),1,IF(AND(MONTH(C441)&gt;=4,MONTH(C441)&lt;=6),2,IF(AND(MONTH(C441)&gt;=7,MONTH(C441)&lt;=9),3,4))))</f>
        <v>4</v>
      </c>
      <c r="D442" s="34"/>
      <c r="E442" s="32" t="s">
        <v>34</v>
      </c>
      <c r="F442" s="30" t="s">
        <v>35</v>
      </c>
    </row>
    <row r="443" spans="1:6" ht="15.75" thickBot="1" x14ac:dyDescent="0.3">
      <c r="A443" s="34"/>
      <c r="B443" s="32" t="s">
        <v>36</v>
      </c>
      <c r="C443" s="33">
        <v>45222</v>
      </c>
      <c r="D443" s="34"/>
      <c r="E443" s="32" t="s">
        <v>37</v>
      </c>
      <c r="F443" s="30"/>
    </row>
    <row r="444" spans="1:6" ht="15.75" thickBot="1" x14ac:dyDescent="0.3">
      <c r="A444" s="34"/>
      <c r="B444" s="32" t="s">
        <v>33</v>
      </c>
      <c r="C444" s="35">
        <f>IF(C443="","",IF(AND(MONTH(C443)&gt;=1,MONTH(C443)&lt;=3),1,IF(AND(MONTH(C443)&gt;=4,MONTH(C443)&lt;=6),2,IF(AND(MONTH(C443)&gt;=7,MONTH(C443)&lt;=9),3,4))))</f>
        <v>4</v>
      </c>
      <c r="D444" s="34"/>
      <c r="E444" s="32" t="s">
        <v>38</v>
      </c>
      <c r="F444" s="30"/>
    </row>
    <row r="445" spans="1:6" ht="15.75" thickBot="1" x14ac:dyDescent="0.3">
      <c r="A445" s="36"/>
      <c r="B445" s="36"/>
      <c r="C445" s="36"/>
      <c r="D445" s="36"/>
      <c r="E445" s="36"/>
      <c r="F445" s="36"/>
    </row>
    <row r="446" spans="1:6" ht="15.75" thickBot="1" x14ac:dyDescent="0.3">
      <c r="A446" s="37" t="s">
        <v>39</v>
      </c>
      <c r="B446" s="37" t="s">
        <v>40</v>
      </c>
      <c r="C446" s="37" t="s">
        <v>41</v>
      </c>
      <c r="D446" s="37" t="s">
        <v>42</v>
      </c>
      <c r="E446" s="37" t="s">
        <v>43</v>
      </c>
      <c r="F446" s="37" t="s">
        <v>44</v>
      </c>
    </row>
    <row r="447" spans="1:6" ht="15" x14ac:dyDescent="0.25">
      <c r="A447" s="46">
        <v>44121701</v>
      </c>
      <c r="B447" s="39" t="str">
        <f t="shared" ref="B447:B465" ca="1" si="24">IFERROR(INDEX(UNSPSCDes,MATCH(INDIRECT(ADDRESS(ROW(),COLUMN()-1,4)),UNSPSCCode,0)),"")</f>
        <v>Bolígrafos</v>
      </c>
      <c r="C447" s="40" t="s">
        <v>51</v>
      </c>
      <c r="D447" s="40">
        <v>5</v>
      </c>
      <c r="E447" s="41">
        <v>185</v>
      </c>
      <c r="F447" s="42">
        <f t="shared" ref="F447:F465" ca="1" si="25">INDIRECT(ADDRESS(ROW(),COLUMN()-2,4))*INDIRECT(ADDRESS(ROW(),COLUMN()-1,4))</f>
        <v>925</v>
      </c>
    </row>
    <row r="448" spans="1:6" ht="15" x14ac:dyDescent="0.25">
      <c r="A448" s="46">
        <v>14111526</v>
      </c>
      <c r="B448" s="39" t="str">
        <f t="shared" ca="1" si="24"/>
        <v>Papel libretas o libros de mensajes telefónicos</v>
      </c>
      <c r="C448" s="40" t="s">
        <v>46</v>
      </c>
      <c r="D448" s="40">
        <v>30</v>
      </c>
      <c r="E448" s="41">
        <v>80</v>
      </c>
      <c r="F448" s="42">
        <f t="shared" ca="1" si="25"/>
        <v>2400</v>
      </c>
    </row>
    <row r="449" spans="1:6" ht="15" x14ac:dyDescent="0.25">
      <c r="A449" s="46">
        <v>14111526</v>
      </c>
      <c r="B449" s="39" t="str">
        <f t="shared" ca="1" si="24"/>
        <v>Papel libretas o libros de mensajes telefónicos</v>
      </c>
      <c r="C449" s="40" t="s">
        <v>46</v>
      </c>
      <c r="D449" s="40">
        <v>30</v>
      </c>
      <c r="E449" s="41">
        <v>35</v>
      </c>
      <c r="F449" s="42">
        <f t="shared" ca="1" si="25"/>
        <v>1050</v>
      </c>
    </row>
    <row r="450" spans="1:6" ht="15" x14ac:dyDescent="0.25">
      <c r="A450" s="47">
        <v>44121708</v>
      </c>
      <c r="B450" s="39" t="str">
        <f t="shared" ca="1" si="24"/>
        <v>Marcadores</v>
      </c>
      <c r="C450" s="40" t="s">
        <v>46</v>
      </c>
      <c r="D450" s="40">
        <v>6</v>
      </c>
      <c r="E450" s="41">
        <v>65</v>
      </c>
      <c r="F450" s="42">
        <f t="shared" ca="1" si="25"/>
        <v>390</v>
      </c>
    </row>
    <row r="451" spans="1:6" ht="15" x14ac:dyDescent="0.25">
      <c r="A451" s="47">
        <v>44121708</v>
      </c>
      <c r="B451" s="39" t="str">
        <f t="shared" ca="1" si="24"/>
        <v>Marcadores</v>
      </c>
      <c r="C451" s="40" t="s">
        <v>46</v>
      </c>
      <c r="D451" s="40">
        <v>6</v>
      </c>
      <c r="E451" s="41">
        <v>65</v>
      </c>
      <c r="F451" s="42">
        <f t="shared" ca="1" si="25"/>
        <v>390</v>
      </c>
    </row>
    <row r="452" spans="1:6" ht="15" x14ac:dyDescent="0.25">
      <c r="A452" s="47">
        <v>14111507</v>
      </c>
      <c r="B452" s="39" t="str">
        <f t="shared" ca="1" si="24"/>
        <v>Papel para impresora o fotocopiadora</v>
      </c>
      <c r="C452" s="40" t="s">
        <v>57</v>
      </c>
      <c r="D452" s="40">
        <v>15</v>
      </c>
      <c r="E452" s="41">
        <v>280</v>
      </c>
      <c r="F452" s="42">
        <f t="shared" ca="1" si="25"/>
        <v>4200</v>
      </c>
    </row>
    <row r="453" spans="1:6" ht="15" x14ac:dyDescent="0.25">
      <c r="A453" s="47">
        <v>14111507</v>
      </c>
      <c r="B453" s="39" t="str">
        <f t="shared" ca="1" si="24"/>
        <v>Papel para impresora o fotocopiadora</v>
      </c>
      <c r="C453" s="40" t="s">
        <v>57</v>
      </c>
      <c r="D453" s="40">
        <v>3</v>
      </c>
      <c r="E453" s="41">
        <v>360</v>
      </c>
      <c r="F453" s="42">
        <f t="shared" ca="1" si="25"/>
        <v>1080</v>
      </c>
    </row>
    <row r="454" spans="1:6" ht="15" x14ac:dyDescent="0.25">
      <c r="A454" s="47">
        <v>14111507</v>
      </c>
      <c r="B454" s="39" t="str">
        <f t="shared" ca="1" si="24"/>
        <v>Papel para impresora o fotocopiadora</v>
      </c>
      <c r="C454" s="40" t="s">
        <v>57</v>
      </c>
      <c r="D454" s="40">
        <v>1</v>
      </c>
      <c r="E454" s="41">
        <v>1500</v>
      </c>
      <c r="F454" s="42">
        <f t="shared" ca="1" si="25"/>
        <v>1500</v>
      </c>
    </row>
    <row r="455" spans="1:6" ht="15" x14ac:dyDescent="0.25">
      <c r="A455" s="46">
        <v>26111702</v>
      </c>
      <c r="B455" s="39" t="str">
        <f t="shared" ca="1" si="24"/>
        <v>Pilas alcalinas</v>
      </c>
      <c r="C455" s="40" t="s">
        <v>45</v>
      </c>
      <c r="D455" s="40">
        <v>5</v>
      </c>
      <c r="E455" s="41">
        <v>160</v>
      </c>
      <c r="F455" s="42">
        <f t="shared" ca="1" si="25"/>
        <v>800</v>
      </c>
    </row>
    <row r="456" spans="1:6" ht="15" x14ac:dyDescent="0.25">
      <c r="A456" s="46">
        <v>26111702</v>
      </c>
      <c r="B456" s="39" t="str">
        <f t="shared" ca="1" si="24"/>
        <v>Pilas alcalinas</v>
      </c>
      <c r="C456" s="40" t="s">
        <v>45</v>
      </c>
      <c r="D456" s="40">
        <v>8</v>
      </c>
      <c r="E456" s="41">
        <v>140</v>
      </c>
      <c r="F456" s="42">
        <f t="shared" ca="1" si="25"/>
        <v>1120</v>
      </c>
    </row>
    <row r="457" spans="1:6" ht="15" x14ac:dyDescent="0.25">
      <c r="A457" s="46">
        <v>44122003</v>
      </c>
      <c r="B457" s="39" t="str">
        <f t="shared" ca="1" si="24"/>
        <v>Carpetas</v>
      </c>
      <c r="C457" s="40" t="s">
        <v>46</v>
      </c>
      <c r="D457" s="40">
        <v>3</v>
      </c>
      <c r="E457" s="41">
        <v>270</v>
      </c>
      <c r="F457" s="42">
        <f t="shared" ca="1" si="25"/>
        <v>810</v>
      </c>
    </row>
    <row r="458" spans="1:6" ht="15" x14ac:dyDescent="0.25">
      <c r="A458" s="46">
        <v>44122003</v>
      </c>
      <c r="B458" s="39" t="str">
        <f t="shared" ca="1" si="24"/>
        <v>Carpetas</v>
      </c>
      <c r="C458" s="40" t="s">
        <v>46</v>
      </c>
      <c r="D458" s="40">
        <v>3</v>
      </c>
      <c r="E458" s="41">
        <v>480</v>
      </c>
      <c r="F458" s="42">
        <f t="shared" ca="1" si="25"/>
        <v>1440</v>
      </c>
    </row>
    <row r="459" spans="1:6" ht="15" x14ac:dyDescent="0.25">
      <c r="A459" s="46">
        <v>44122003</v>
      </c>
      <c r="B459" s="39" t="str">
        <f t="shared" ca="1" si="24"/>
        <v>Carpetas</v>
      </c>
      <c r="C459" s="40" t="s">
        <v>46</v>
      </c>
      <c r="D459" s="40">
        <v>3</v>
      </c>
      <c r="E459" s="41">
        <v>595</v>
      </c>
      <c r="F459" s="42">
        <f t="shared" ca="1" si="25"/>
        <v>1785</v>
      </c>
    </row>
    <row r="460" spans="1:6" ht="15" x14ac:dyDescent="0.25">
      <c r="A460" s="46">
        <v>44121615</v>
      </c>
      <c r="B460" s="39" t="str">
        <f t="shared" ca="1" si="24"/>
        <v>Grapadoras</v>
      </c>
      <c r="C460" s="40" t="s">
        <v>46</v>
      </c>
      <c r="D460" s="40">
        <v>3</v>
      </c>
      <c r="E460" s="41">
        <v>400</v>
      </c>
      <c r="F460" s="42">
        <f t="shared" ca="1" si="25"/>
        <v>1200</v>
      </c>
    </row>
    <row r="461" spans="1:6" ht="15" x14ac:dyDescent="0.25">
      <c r="A461" s="46">
        <v>44122107</v>
      </c>
      <c r="B461" s="39" t="str">
        <f t="shared" ca="1" si="24"/>
        <v>Grapas</v>
      </c>
      <c r="C461" s="40" t="s">
        <v>46</v>
      </c>
      <c r="D461" s="40">
        <v>3</v>
      </c>
      <c r="E461" s="41">
        <v>50</v>
      </c>
      <c r="F461" s="42">
        <f t="shared" ca="1" si="25"/>
        <v>150</v>
      </c>
    </row>
    <row r="462" spans="1:6" ht="15" x14ac:dyDescent="0.25">
      <c r="A462" s="46">
        <v>44122003</v>
      </c>
      <c r="B462" s="39" t="str">
        <f t="shared" ca="1" si="24"/>
        <v>Carpetas</v>
      </c>
      <c r="C462" s="40" t="s">
        <v>46</v>
      </c>
      <c r="D462" s="40">
        <v>3</v>
      </c>
      <c r="E462" s="41">
        <v>680</v>
      </c>
      <c r="F462" s="42">
        <f t="shared" ca="1" si="25"/>
        <v>2040</v>
      </c>
    </row>
    <row r="463" spans="1:6" ht="15" x14ac:dyDescent="0.25">
      <c r="A463" s="46">
        <v>44122011</v>
      </c>
      <c r="B463" s="39" t="str">
        <f t="shared" ca="1" si="24"/>
        <v>Folders</v>
      </c>
      <c r="C463" s="40" t="s">
        <v>51</v>
      </c>
      <c r="D463" s="40">
        <v>2</v>
      </c>
      <c r="E463" s="41">
        <v>620</v>
      </c>
      <c r="F463" s="42">
        <f t="shared" ca="1" si="25"/>
        <v>1240</v>
      </c>
    </row>
    <row r="464" spans="1:6" ht="15" x14ac:dyDescent="0.25">
      <c r="A464" s="46">
        <v>44111516</v>
      </c>
      <c r="B464" s="39" t="str">
        <f t="shared" ca="1" si="24"/>
        <v>Organizadores personales</v>
      </c>
      <c r="C464" s="40" t="s">
        <v>46</v>
      </c>
      <c r="D464" s="40">
        <v>40</v>
      </c>
      <c r="E464" s="41">
        <v>1600</v>
      </c>
      <c r="F464" s="42">
        <f t="shared" ca="1" si="25"/>
        <v>64000</v>
      </c>
    </row>
    <row r="465" spans="1:6" ht="15" x14ac:dyDescent="0.25">
      <c r="A465" s="47">
        <v>14111507</v>
      </c>
      <c r="B465" s="39" t="str">
        <f t="shared" ca="1" si="24"/>
        <v>Papel para impresora o fotocopiadora</v>
      </c>
      <c r="C465" s="40" t="s">
        <v>57</v>
      </c>
      <c r="D465" s="40">
        <v>1</v>
      </c>
      <c r="E465" s="41">
        <v>500</v>
      </c>
      <c r="F465" s="42">
        <f t="shared" ca="1" si="25"/>
        <v>500</v>
      </c>
    </row>
    <row r="466" spans="1:6" ht="15" x14ac:dyDescent="0.25">
      <c r="A466" s="36"/>
      <c r="B466" s="36"/>
      <c r="C466" s="36"/>
      <c r="D466" s="36"/>
      <c r="E466" s="43" t="s">
        <v>48</v>
      </c>
      <c r="F466" s="44">
        <f ca="1">SUM([1]PACC!$F$447:$F$465)</f>
        <v>87020</v>
      </c>
    </row>
    <row r="467" spans="1:6" ht="17.25" thickBot="1" x14ac:dyDescent="0.3"/>
    <row r="468" spans="1:6" ht="23.25" thickBot="1" x14ac:dyDescent="0.3">
      <c r="A468" s="29" t="s">
        <v>17</v>
      </c>
      <c r="B468" s="29" t="s">
        <v>18</v>
      </c>
      <c r="C468" s="29" t="s">
        <v>19</v>
      </c>
      <c r="D468" s="29" t="s">
        <v>20</v>
      </c>
      <c r="E468" s="29" t="s">
        <v>21</v>
      </c>
      <c r="F468" s="29" t="s">
        <v>22</v>
      </c>
    </row>
    <row r="469" spans="1:6" ht="15.75" thickBot="1" x14ac:dyDescent="0.3">
      <c r="A469" s="30" t="s">
        <v>91</v>
      </c>
      <c r="B469" s="30" t="s">
        <v>58</v>
      </c>
      <c r="C469" s="30" t="s">
        <v>25</v>
      </c>
      <c r="D469" s="30" t="s">
        <v>26</v>
      </c>
      <c r="E469" s="30" t="s">
        <v>27</v>
      </c>
      <c r="F469" s="30"/>
    </row>
    <row r="470" spans="1:6" ht="15.75" thickBot="1" x14ac:dyDescent="0.3">
      <c r="A470" s="31" t="s">
        <v>28</v>
      </c>
      <c r="B470" s="32" t="s">
        <v>29</v>
      </c>
      <c r="C470" s="33">
        <v>45215</v>
      </c>
      <c r="D470" s="31" t="s">
        <v>30</v>
      </c>
      <c r="E470" s="32" t="s">
        <v>31</v>
      </c>
      <c r="F470" s="30" t="s">
        <v>32</v>
      </c>
    </row>
    <row r="471" spans="1:6" ht="15.75" thickBot="1" x14ac:dyDescent="0.3">
      <c r="A471" s="34"/>
      <c r="B471" s="32" t="s">
        <v>33</v>
      </c>
      <c r="C471" s="35">
        <f>IF(C470="","",IF(AND(MONTH(C470)&gt;=1,MONTH(C470)&lt;=3),1,IF(AND(MONTH(C470)&gt;=4,MONTH(C470)&lt;=6),2,IF(AND(MONTH(C470)&gt;=7,MONTH(C470)&lt;=9),3,4))))</f>
        <v>4</v>
      </c>
      <c r="D471" s="34"/>
      <c r="E471" s="32" t="s">
        <v>34</v>
      </c>
      <c r="F471" s="30" t="s">
        <v>35</v>
      </c>
    </row>
    <row r="472" spans="1:6" ht="15.75" thickBot="1" x14ac:dyDescent="0.3">
      <c r="A472" s="34"/>
      <c r="B472" s="32" t="s">
        <v>36</v>
      </c>
      <c r="C472" s="33">
        <v>45222</v>
      </c>
      <c r="D472" s="34"/>
      <c r="E472" s="32" t="s">
        <v>37</v>
      </c>
      <c r="F472" s="30"/>
    </row>
    <row r="473" spans="1:6" ht="15.75" thickBot="1" x14ac:dyDescent="0.3">
      <c r="A473" s="34"/>
      <c r="B473" s="32" t="s">
        <v>33</v>
      </c>
      <c r="C473" s="35">
        <f>IF(C472="","",IF(AND(MONTH(C472)&gt;=1,MONTH(C472)&lt;=3),1,IF(AND(MONTH(C472)&gt;=4,MONTH(C472)&lt;=6),2,IF(AND(MONTH(C472)&gt;=7,MONTH(C472)&lt;=9),3,4))))</f>
        <v>4</v>
      </c>
      <c r="D473" s="34"/>
      <c r="E473" s="32" t="s">
        <v>38</v>
      </c>
      <c r="F473" s="30"/>
    </row>
    <row r="474" spans="1:6" ht="15.75" thickBot="1" x14ac:dyDescent="0.3">
      <c r="A474" s="36"/>
      <c r="B474" s="36"/>
      <c r="C474" s="36"/>
      <c r="D474" s="36"/>
      <c r="E474" s="36"/>
      <c r="F474" s="36"/>
    </row>
    <row r="475" spans="1:6" ht="15.75" thickBot="1" x14ac:dyDescent="0.3">
      <c r="A475" s="37" t="s">
        <v>39</v>
      </c>
      <c r="B475" s="37" t="s">
        <v>40</v>
      </c>
      <c r="C475" s="37" t="s">
        <v>41</v>
      </c>
      <c r="D475" s="37" t="s">
        <v>42</v>
      </c>
      <c r="E475" s="37" t="s">
        <v>43</v>
      </c>
      <c r="F475" s="37" t="s">
        <v>44</v>
      </c>
    </row>
    <row r="476" spans="1:6" ht="15" x14ac:dyDescent="0.25">
      <c r="A476" s="48">
        <v>52151704</v>
      </c>
      <c r="B476" s="39" t="str">
        <f t="shared" ref="B476:B492" ca="1" si="26">IFERROR(INDEX(UNSPSCDes,MATCH(INDIRECT(ADDRESS(ROW(),COLUMN()-1,4)),UNSPSCCode,0)),"")</f>
        <v>Cucharas para uso doméstico</v>
      </c>
      <c r="C476" s="40" t="s">
        <v>46</v>
      </c>
      <c r="D476" s="40">
        <v>12</v>
      </c>
      <c r="E476" s="41">
        <v>150</v>
      </c>
      <c r="F476" s="42">
        <f t="shared" ref="F476:F492" ca="1" si="27">INDIRECT(ADDRESS(ROW(),COLUMN()-2,4))*INDIRECT(ADDRESS(ROW(),COLUMN()-1,4))</f>
        <v>1800</v>
      </c>
    </row>
    <row r="477" spans="1:6" ht="15" x14ac:dyDescent="0.25">
      <c r="A477" s="49">
        <v>52151702</v>
      </c>
      <c r="B477" s="39" t="str">
        <f t="shared" ca="1" si="26"/>
        <v>Cuchillos para uso doméstico</v>
      </c>
      <c r="C477" s="40" t="s">
        <v>46</v>
      </c>
      <c r="D477" s="40">
        <v>12</v>
      </c>
      <c r="E477" s="41">
        <v>170</v>
      </c>
      <c r="F477" s="42">
        <f t="shared" ca="1" si="27"/>
        <v>2040</v>
      </c>
    </row>
    <row r="478" spans="1:6" ht="15" x14ac:dyDescent="0.25">
      <c r="A478" s="49">
        <v>52151703</v>
      </c>
      <c r="B478" s="39" t="str">
        <f t="shared" ca="1" si="26"/>
        <v>Tenedores para uso doméstico</v>
      </c>
      <c r="C478" s="40" t="s">
        <v>46</v>
      </c>
      <c r="D478" s="40">
        <v>12</v>
      </c>
      <c r="E478" s="41">
        <v>150</v>
      </c>
      <c r="F478" s="42">
        <f t="shared" ca="1" si="27"/>
        <v>1800</v>
      </c>
    </row>
    <row r="479" spans="1:6" ht="15" x14ac:dyDescent="0.25">
      <c r="A479" s="49">
        <v>52151704</v>
      </c>
      <c r="B479" s="39" t="str">
        <f t="shared" ca="1" si="26"/>
        <v>Cucharas para uso doméstico</v>
      </c>
      <c r="C479" s="40" t="s">
        <v>46</v>
      </c>
      <c r="D479" s="40">
        <v>12</v>
      </c>
      <c r="E479" s="41">
        <v>80</v>
      </c>
      <c r="F479" s="42">
        <f t="shared" ca="1" si="27"/>
        <v>960</v>
      </c>
    </row>
    <row r="480" spans="1:6" ht="15" x14ac:dyDescent="0.25">
      <c r="A480" s="49">
        <v>52152004</v>
      </c>
      <c r="B480" s="39" t="str">
        <f t="shared" ca="1" si="26"/>
        <v>Platos para uso doméstico</v>
      </c>
      <c r="C480" s="40" t="s">
        <v>46</v>
      </c>
      <c r="D480" s="40">
        <v>6</v>
      </c>
      <c r="E480" s="41">
        <v>350</v>
      </c>
      <c r="F480" s="42">
        <f t="shared" ca="1" si="27"/>
        <v>2100</v>
      </c>
    </row>
    <row r="481" spans="1:6" ht="15" x14ac:dyDescent="0.25">
      <c r="A481" s="49">
        <v>52151707</v>
      </c>
      <c r="B481" s="39" t="str">
        <f t="shared" ca="1" si="26"/>
        <v>Set de cuchillos para uso doméstico</v>
      </c>
      <c r="C481" s="40" t="s">
        <v>46</v>
      </c>
      <c r="D481" s="40">
        <v>3</v>
      </c>
      <c r="E481" s="41">
        <v>550</v>
      </c>
      <c r="F481" s="42">
        <f t="shared" ca="1" si="27"/>
        <v>1650</v>
      </c>
    </row>
    <row r="482" spans="1:6" ht="15" x14ac:dyDescent="0.25">
      <c r="A482" s="49">
        <v>52151604</v>
      </c>
      <c r="B482" s="39" t="str">
        <f t="shared" ca="1" si="26"/>
        <v>Coladores o coladeras para uso doméstico</v>
      </c>
      <c r="C482" s="40" t="s">
        <v>46</v>
      </c>
      <c r="D482" s="40">
        <v>1</v>
      </c>
      <c r="E482" s="41">
        <v>200</v>
      </c>
      <c r="F482" s="42">
        <f t="shared" ca="1" si="27"/>
        <v>200</v>
      </c>
    </row>
    <row r="483" spans="1:6" ht="15" x14ac:dyDescent="0.25">
      <c r="A483" s="49">
        <v>52151604</v>
      </c>
      <c r="B483" s="39" t="str">
        <f t="shared" ca="1" si="26"/>
        <v>Coladores o coladeras para uso doméstico</v>
      </c>
      <c r="C483" s="40" t="s">
        <v>46</v>
      </c>
      <c r="D483" s="40">
        <v>1</v>
      </c>
      <c r="E483" s="41">
        <v>100</v>
      </c>
      <c r="F483" s="42">
        <f t="shared" ca="1" si="27"/>
        <v>100</v>
      </c>
    </row>
    <row r="484" spans="1:6" ht="15" x14ac:dyDescent="0.25">
      <c r="A484" s="49">
        <v>52152001</v>
      </c>
      <c r="B484" s="39" t="str">
        <f t="shared" ca="1" si="26"/>
        <v>Jarras para uso doméstico</v>
      </c>
      <c r="C484" s="40" t="s">
        <v>46</v>
      </c>
      <c r="D484" s="40">
        <v>1</v>
      </c>
      <c r="E484" s="41">
        <v>550</v>
      </c>
      <c r="F484" s="42">
        <f t="shared" ca="1" si="27"/>
        <v>550</v>
      </c>
    </row>
    <row r="485" spans="1:6" ht="15" x14ac:dyDescent="0.25">
      <c r="A485" s="49">
        <v>52152008</v>
      </c>
      <c r="B485" s="39" t="str">
        <f t="shared" ca="1" si="26"/>
        <v>Teteras o cafeteras para uso doméstico</v>
      </c>
      <c r="C485" s="40" t="s">
        <v>46</v>
      </c>
      <c r="D485" s="40">
        <v>3</v>
      </c>
      <c r="E485" s="41">
        <v>300</v>
      </c>
      <c r="F485" s="42">
        <f t="shared" ca="1" si="27"/>
        <v>900</v>
      </c>
    </row>
    <row r="486" spans="1:6" ht="15" x14ac:dyDescent="0.25">
      <c r="A486" s="49">
        <v>52151633</v>
      </c>
      <c r="B486" s="39" t="str">
        <f t="shared" ca="1" si="26"/>
        <v>Herramientas para adobar para uso doméstico</v>
      </c>
      <c r="C486" s="40" t="s">
        <v>46</v>
      </c>
      <c r="D486" s="40">
        <v>1</v>
      </c>
      <c r="E486" s="41">
        <v>250</v>
      </c>
      <c r="F486" s="42">
        <f t="shared" ca="1" si="27"/>
        <v>250</v>
      </c>
    </row>
    <row r="487" spans="1:6" ht="15" x14ac:dyDescent="0.25">
      <c r="A487" s="49">
        <v>52152005</v>
      </c>
      <c r="B487" s="39" t="str">
        <f t="shared" ca="1" si="26"/>
        <v>Platos pequeños para uso doméstico</v>
      </c>
      <c r="C487" s="40" t="s">
        <v>46</v>
      </c>
      <c r="D487" s="40">
        <v>6</v>
      </c>
      <c r="E487" s="41">
        <v>85</v>
      </c>
      <c r="F487" s="42">
        <f t="shared" ca="1" si="27"/>
        <v>510</v>
      </c>
    </row>
    <row r="488" spans="1:6" ht="15" x14ac:dyDescent="0.25">
      <c r="A488" s="49">
        <v>52152006</v>
      </c>
      <c r="B488" s="39" t="str">
        <f t="shared" ca="1" si="26"/>
        <v>Bandejas o fuentes para uso doméstico</v>
      </c>
      <c r="C488" s="40" t="s">
        <v>46</v>
      </c>
      <c r="D488" s="40">
        <v>2</v>
      </c>
      <c r="E488" s="41">
        <v>1500</v>
      </c>
      <c r="F488" s="42">
        <f t="shared" ca="1" si="27"/>
        <v>3000</v>
      </c>
    </row>
    <row r="489" spans="1:6" ht="15" x14ac:dyDescent="0.25">
      <c r="A489" s="49">
        <v>52152102</v>
      </c>
      <c r="B489" s="39" t="str">
        <f t="shared" ca="1" si="26"/>
        <v>Vasos para beber para uso doméstico</v>
      </c>
      <c r="C489" s="40" t="s">
        <v>46</v>
      </c>
      <c r="D489" s="40">
        <v>6</v>
      </c>
      <c r="E489" s="41">
        <v>50</v>
      </c>
      <c r="F489" s="42">
        <f t="shared" ca="1" si="27"/>
        <v>300</v>
      </c>
    </row>
    <row r="490" spans="1:6" ht="15" x14ac:dyDescent="0.25">
      <c r="A490" s="49">
        <v>52121604</v>
      </c>
      <c r="B490" s="39" t="str">
        <f t="shared" ca="1" si="26"/>
        <v>Manteles</v>
      </c>
      <c r="C490" s="40" t="s">
        <v>46</v>
      </c>
      <c r="D490" s="40">
        <v>1</v>
      </c>
      <c r="E490" s="41">
        <v>300</v>
      </c>
      <c r="F490" s="42">
        <f t="shared" ca="1" si="27"/>
        <v>300</v>
      </c>
    </row>
    <row r="491" spans="1:6" ht="22.5" x14ac:dyDescent="0.25">
      <c r="A491" s="49">
        <v>52152002</v>
      </c>
      <c r="B491" s="39" t="str">
        <f t="shared" ca="1" si="26"/>
        <v>Contenedores para almacenar alimentos para uso doméstico</v>
      </c>
      <c r="C491" s="40" t="s">
        <v>46</v>
      </c>
      <c r="D491" s="40">
        <v>1</v>
      </c>
      <c r="E491" s="41">
        <v>1500</v>
      </c>
      <c r="F491" s="42">
        <f t="shared" ca="1" si="27"/>
        <v>1500</v>
      </c>
    </row>
    <row r="492" spans="1:6" ht="15" x14ac:dyDescent="0.25">
      <c r="A492" s="49">
        <v>52152008</v>
      </c>
      <c r="B492" s="39" t="str">
        <f t="shared" ca="1" si="26"/>
        <v>Teteras o cafeteras para uso doméstico</v>
      </c>
      <c r="C492" s="40" t="s">
        <v>46</v>
      </c>
      <c r="D492" s="40">
        <v>1</v>
      </c>
      <c r="E492" s="41">
        <v>1700</v>
      </c>
      <c r="F492" s="42">
        <f t="shared" ca="1" si="27"/>
        <v>1700</v>
      </c>
    </row>
    <row r="493" spans="1:6" ht="15" x14ac:dyDescent="0.25">
      <c r="A493" s="36"/>
      <c r="B493" s="36"/>
      <c r="C493" s="36"/>
      <c r="D493" s="36"/>
      <c r="E493" s="43" t="s">
        <v>48</v>
      </c>
      <c r="F493" s="44">
        <f ca="1">SUM([1]PACC!$F$476:$F$492)</f>
        <v>19660</v>
      </c>
    </row>
    <row r="494" spans="1:6" ht="17.25" thickBot="1" x14ac:dyDescent="0.3"/>
    <row r="495" spans="1:6" ht="23.25" thickBot="1" x14ac:dyDescent="0.3">
      <c r="A495" s="29" t="s">
        <v>17</v>
      </c>
      <c r="B495" s="29" t="s">
        <v>18</v>
      </c>
      <c r="C495" s="29" t="s">
        <v>19</v>
      </c>
      <c r="D495" s="29" t="s">
        <v>20</v>
      </c>
      <c r="E495" s="29" t="s">
        <v>21</v>
      </c>
      <c r="F495" s="29" t="s">
        <v>22</v>
      </c>
    </row>
    <row r="496" spans="1:6" ht="15.75" thickBot="1" x14ac:dyDescent="0.3">
      <c r="A496" s="30" t="s">
        <v>49</v>
      </c>
      <c r="B496" s="30" t="s">
        <v>92</v>
      </c>
      <c r="C496" s="30" t="s">
        <v>25</v>
      </c>
      <c r="D496" s="30" t="s">
        <v>26</v>
      </c>
      <c r="E496" s="30" t="s">
        <v>52</v>
      </c>
      <c r="F496" s="30"/>
    </row>
    <row r="497" spans="1:6" ht="15.75" thickBot="1" x14ac:dyDescent="0.3">
      <c r="A497" s="31" t="s">
        <v>28</v>
      </c>
      <c r="B497" s="32" t="s">
        <v>29</v>
      </c>
      <c r="C497" s="33">
        <v>45215</v>
      </c>
      <c r="D497" s="31" t="s">
        <v>30</v>
      </c>
      <c r="E497" s="32" t="s">
        <v>31</v>
      </c>
      <c r="F497" s="30" t="s">
        <v>32</v>
      </c>
    </row>
    <row r="498" spans="1:6" ht="15.75" thickBot="1" x14ac:dyDescent="0.3">
      <c r="A498" s="34"/>
      <c r="B498" s="32" t="s">
        <v>33</v>
      </c>
      <c r="C498" s="35">
        <f>IF(C497="","",IF(AND(MONTH(C497)&gt;=1,MONTH(C497)&lt;=3),1,IF(AND(MONTH(C497)&gt;=4,MONTH(C497)&lt;=6),2,IF(AND(MONTH(C497)&gt;=7,MONTH(C497)&lt;=9),3,4))))</f>
        <v>4</v>
      </c>
      <c r="D498" s="34"/>
      <c r="E498" s="32" t="s">
        <v>34</v>
      </c>
      <c r="F498" s="30" t="s">
        <v>35</v>
      </c>
    </row>
    <row r="499" spans="1:6" ht="15.75" thickBot="1" x14ac:dyDescent="0.3">
      <c r="A499" s="34"/>
      <c r="B499" s="32" t="s">
        <v>36</v>
      </c>
      <c r="C499" s="33">
        <v>45222</v>
      </c>
      <c r="D499" s="34"/>
      <c r="E499" s="32" t="s">
        <v>37</v>
      </c>
      <c r="F499" s="30"/>
    </row>
    <row r="500" spans="1:6" ht="15.75" thickBot="1" x14ac:dyDescent="0.3">
      <c r="A500" s="34"/>
      <c r="B500" s="32" t="s">
        <v>33</v>
      </c>
      <c r="C500" s="35">
        <f>IF(C499="","",IF(AND(MONTH(C499)&gt;=1,MONTH(C499)&lt;=3),1,IF(AND(MONTH(C499)&gt;=4,MONTH(C499)&lt;=6),2,IF(AND(MONTH(C499)&gt;=7,MONTH(C499)&lt;=9),3,4))))</f>
        <v>4</v>
      </c>
      <c r="D500" s="34"/>
      <c r="E500" s="32" t="s">
        <v>38</v>
      </c>
      <c r="F500" s="30"/>
    </row>
    <row r="501" spans="1:6" ht="15.75" thickBot="1" x14ac:dyDescent="0.3">
      <c r="A501" s="36"/>
      <c r="B501" s="36"/>
      <c r="C501" s="36"/>
      <c r="D501" s="36"/>
      <c r="E501" s="36"/>
      <c r="F501" s="36"/>
    </row>
    <row r="502" spans="1:6" ht="15.75" thickBot="1" x14ac:dyDescent="0.3">
      <c r="A502" s="37" t="s">
        <v>39</v>
      </c>
      <c r="B502" s="37" t="s">
        <v>40</v>
      </c>
      <c r="C502" s="37" t="s">
        <v>41</v>
      </c>
      <c r="D502" s="37" t="s">
        <v>42</v>
      </c>
      <c r="E502" s="37" t="s">
        <v>43</v>
      </c>
      <c r="F502" s="37" t="s">
        <v>44</v>
      </c>
    </row>
    <row r="503" spans="1:6" ht="15" x14ac:dyDescent="0.25">
      <c r="A503" s="47">
        <v>50202301</v>
      </c>
      <c r="B503" s="39" t="str">
        <f ca="1">IFERROR(INDEX(UNSPSCDes,MATCH(INDIRECT(ADDRESS(ROW(),COLUMN()-1,4)),UNSPSCCode,0)),"")</f>
        <v>Agua</v>
      </c>
      <c r="C503" s="40" t="s">
        <v>47</v>
      </c>
      <c r="D503" s="40">
        <v>480</v>
      </c>
      <c r="E503" s="41">
        <v>80</v>
      </c>
      <c r="F503" s="42">
        <f ca="1">INDIRECT(ADDRESS(ROW(),COLUMN()-2,4))*INDIRECT(ADDRESS(ROW(),COLUMN()-1,4))</f>
        <v>38400</v>
      </c>
    </row>
    <row r="504" spans="1:6" ht="15" x14ac:dyDescent="0.25">
      <c r="A504" s="47">
        <v>50202301</v>
      </c>
      <c r="B504" s="39" t="str">
        <f ca="1">IFERROR(INDEX(UNSPSCDes,MATCH(INDIRECT(ADDRESS(ROW(),COLUMN()-1,4)),UNSPSCCode,0)),"")</f>
        <v>Agua</v>
      </c>
      <c r="C504" s="40" t="s">
        <v>93</v>
      </c>
      <c r="D504" s="40">
        <v>60</v>
      </c>
      <c r="E504" s="41">
        <v>160</v>
      </c>
      <c r="F504" s="42">
        <f ca="1">INDIRECT(ADDRESS(ROW(),COLUMN()-2,4))*INDIRECT(ADDRESS(ROW(),COLUMN()-1,4))</f>
        <v>9600</v>
      </c>
    </row>
    <row r="505" spans="1:6" ht="15" x14ac:dyDescent="0.25">
      <c r="A505" s="36"/>
      <c r="B505" s="36"/>
      <c r="C505" s="36"/>
      <c r="D505" s="36"/>
      <c r="E505" s="43" t="s">
        <v>48</v>
      </c>
      <c r="F505" s="44">
        <f ca="1">SUM([1]PACC!$F$503:$F$504)</f>
        <v>48000</v>
      </c>
    </row>
    <row r="506" spans="1:6" ht="17.25" thickBot="1" x14ac:dyDescent="0.3"/>
    <row r="507" spans="1:6" ht="23.25" thickBot="1" x14ac:dyDescent="0.3">
      <c r="A507" s="29" t="s">
        <v>17</v>
      </c>
      <c r="B507" s="29" t="s">
        <v>18</v>
      </c>
      <c r="C507" s="29" t="s">
        <v>19</v>
      </c>
      <c r="D507" s="29" t="s">
        <v>20</v>
      </c>
      <c r="E507" s="29" t="s">
        <v>21</v>
      </c>
      <c r="F507" s="29" t="s">
        <v>22</v>
      </c>
    </row>
    <row r="508" spans="1:6" ht="15.75" thickBot="1" x14ac:dyDescent="0.3">
      <c r="A508" s="30" t="s">
        <v>62</v>
      </c>
      <c r="B508" s="30" t="s">
        <v>94</v>
      </c>
      <c r="C508" s="30" t="s">
        <v>25</v>
      </c>
      <c r="D508" s="30" t="s">
        <v>63</v>
      </c>
      <c r="E508" s="30" t="s">
        <v>52</v>
      </c>
      <c r="F508" s="30"/>
    </row>
    <row r="509" spans="1:6" ht="15.75" thickBot="1" x14ac:dyDescent="0.3">
      <c r="A509" s="31" t="s">
        <v>28</v>
      </c>
      <c r="B509" s="32" t="s">
        <v>29</v>
      </c>
      <c r="C509" s="33">
        <v>45215</v>
      </c>
      <c r="D509" s="31" t="s">
        <v>30</v>
      </c>
      <c r="E509" s="32" t="s">
        <v>31</v>
      </c>
      <c r="F509" s="30" t="s">
        <v>32</v>
      </c>
    </row>
    <row r="510" spans="1:6" ht="15.75" thickBot="1" x14ac:dyDescent="0.3">
      <c r="A510" s="34"/>
      <c r="B510" s="32" t="s">
        <v>33</v>
      </c>
      <c r="C510" s="35">
        <f>IF(C509="","",IF(AND(MONTH(C509)&gt;=1,MONTH(C509)&lt;=3),1,IF(AND(MONTH(C509)&gt;=4,MONTH(C509)&lt;=6),2,IF(AND(MONTH(C509)&gt;=7,MONTH(C509)&lt;=9),3,4))))</f>
        <v>4</v>
      </c>
      <c r="D510" s="34"/>
      <c r="E510" s="32" t="s">
        <v>34</v>
      </c>
      <c r="F510" s="30" t="s">
        <v>35</v>
      </c>
    </row>
    <row r="511" spans="1:6" ht="15.75" thickBot="1" x14ac:dyDescent="0.3">
      <c r="A511" s="34"/>
      <c r="B511" s="32" t="s">
        <v>36</v>
      </c>
      <c r="C511" s="33">
        <v>45222</v>
      </c>
      <c r="D511" s="34"/>
      <c r="E511" s="32" t="s">
        <v>37</v>
      </c>
      <c r="F511" s="30"/>
    </row>
    <row r="512" spans="1:6" ht="15.75" thickBot="1" x14ac:dyDescent="0.3">
      <c r="A512" s="34"/>
      <c r="B512" s="32" t="s">
        <v>33</v>
      </c>
      <c r="C512" s="35">
        <f>IF(C511="","",IF(AND(MONTH(C511)&gt;=1,MONTH(C511)&lt;=3),1,IF(AND(MONTH(C511)&gt;=4,MONTH(C511)&lt;=6),2,IF(AND(MONTH(C511)&gt;=7,MONTH(C511)&lt;=9),3,4))))</f>
        <v>4</v>
      </c>
      <c r="D512" s="34"/>
      <c r="E512" s="32" t="s">
        <v>38</v>
      </c>
      <c r="F512" s="30"/>
    </row>
    <row r="513" spans="1:6" ht="15.75" thickBot="1" x14ac:dyDescent="0.3">
      <c r="A513" s="36"/>
      <c r="B513" s="36"/>
      <c r="C513" s="36"/>
      <c r="D513" s="36"/>
      <c r="E513" s="36"/>
      <c r="F513" s="36"/>
    </row>
    <row r="514" spans="1:6" ht="15.75" thickBot="1" x14ac:dyDescent="0.3">
      <c r="A514" s="37" t="s">
        <v>39</v>
      </c>
      <c r="B514" s="37" t="s">
        <v>40</v>
      </c>
      <c r="C514" s="37" t="s">
        <v>41</v>
      </c>
      <c r="D514" s="37" t="s">
        <v>42</v>
      </c>
      <c r="E514" s="37" t="s">
        <v>43</v>
      </c>
      <c r="F514" s="37" t="s">
        <v>44</v>
      </c>
    </row>
    <row r="515" spans="1:6" ht="15" x14ac:dyDescent="0.25">
      <c r="A515" s="47">
        <v>15101506</v>
      </c>
      <c r="B515" s="39" t="str">
        <f ca="1">IFERROR(INDEX(UNSPSCDes,MATCH(INDIRECT(ADDRESS(ROW(),COLUMN()-1,4)),UNSPSCCode,0)),"")</f>
        <v>Gasolina</v>
      </c>
      <c r="C515" s="40" t="s">
        <v>46</v>
      </c>
      <c r="D515" s="40">
        <v>600</v>
      </c>
      <c r="E515" s="41">
        <v>200</v>
      </c>
      <c r="F515" s="42">
        <f ca="1">INDIRECT(ADDRESS(ROW(),COLUMN()-2,4))*INDIRECT(ADDRESS(ROW(),COLUMN()-1,4))</f>
        <v>120000</v>
      </c>
    </row>
    <row r="516" spans="1:6" ht="15" x14ac:dyDescent="0.25">
      <c r="A516" s="47">
        <v>15101506</v>
      </c>
      <c r="B516" s="39" t="str">
        <f ca="1">IFERROR(INDEX(UNSPSCDes,MATCH(INDIRECT(ADDRESS(ROW(),COLUMN()-1,4)),UNSPSCCode,0)),"")</f>
        <v>Gasolina</v>
      </c>
      <c r="C516" s="40" t="s">
        <v>46</v>
      </c>
      <c r="D516" s="40">
        <v>560</v>
      </c>
      <c r="E516" s="41">
        <v>500</v>
      </c>
      <c r="F516" s="42">
        <f ca="1">INDIRECT(ADDRESS(ROW(),COLUMN()-2,4))*INDIRECT(ADDRESS(ROW(),COLUMN()-1,4))</f>
        <v>280000</v>
      </c>
    </row>
    <row r="517" spans="1:6" ht="15" x14ac:dyDescent="0.25">
      <c r="A517" s="47">
        <v>15101506</v>
      </c>
      <c r="B517" s="39" t="str">
        <f ca="1">IFERROR(INDEX(UNSPSCDes,MATCH(INDIRECT(ADDRESS(ROW(),COLUMN()-1,4)),UNSPSCCode,0)),"")</f>
        <v>Gasolina</v>
      </c>
      <c r="C517" s="40" t="s">
        <v>46</v>
      </c>
      <c r="D517" s="40">
        <v>500</v>
      </c>
      <c r="E517" s="41">
        <v>1000</v>
      </c>
      <c r="F517" s="42">
        <f ca="1">INDIRECT(ADDRESS(ROW(),COLUMN()-2,4))*INDIRECT(ADDRESS(ROW(),COLUMN()-1,4))</f>
        <v>500000</v>
      </c>
    </row>
    <row r="518" spans="1:6" ht="15" x14ac:dyDescent="0.25">
      <c r="A518" s="36"/>
      <c r="B518" s="36"/>
      <c r="C518" s="36"/>
      <c r="D518" s="36"/>
      <c r="E518" s="43" t="s">
        <v>48</v>
      </c>
      <c r="F518" s="44">
        <f ca="1">SUM([1]PACC!$F$515:$F$517)</f>
        <v>900000</v>
      </c>
    </row>
    <row r="519" spans="1:6" ht="17.25" thickBot="1" x14ac:dyDescent="0.3"/>
    <row r="520" spans="1:6" ht="23.25" thickBot="1" x14ac:dyDescent="0.3">
      <c r="A520" s="29" t="s">
        <v>17</v>
      </c>
      <c r="B520" s="29" t="s">
        <v>18</v>
      </c>
      <c r="C520" s="29" t="s">
        <v>19</v>
      </c>
      <c r="D520" s="29" t="s">
        <v>20</v>
      </c>
      <c r="E520" s="29" t="s">
        <v>21</v>
      </c>
      <c r="F520" s="29" t="s">
        <v>22</v>
      </c>
    </row>
    <row r="521" spans="1:6" ht="15.75" thickBot="1" x14ac:dyDescent="0.3">
      <c r="A521" s="30" t="s">
        <v>95</v>
      </c>
      <c r="B521" s="30" t="s">
        <v>96</v>
      </c>
      <c r="C521" s="30" t="s">
        <v>25</v>
      </c>
      <c r="D521" s="30" t="s">
        <v>26</v>
      </c>
      <c r="E521" s="30" t="s">
        <v>52</v>
      </c>
      <c r="F521" s="30"/>
    </row>
    <row r="522" spans="1:6" ht="15.75" thickBot="1" x14ac:dyDescent="0.3">
      <c r="A522" s="31" t="s">
        <v>28</v>
      </c>
      <c r="B522" s="32" t="s">
        <v>29</v>
      </c>
      <c r="C522" s="33">
        <v>45215</v>
      </c>
      <c r="D522" s="31" t="s">
        <v>30</v>
      </c>
      <c r="E522" s="32" t="s">
        <v>31</v>
      </c>
      <c r="F522" s="30" t="s">
        <v>32</v>
      </c>
    </row>
    <row r="523" spans="1:6" ht="15.75" thickBot="1" x14ac:dyDescent="0.3">
      <c r="A523" s="34"/>
      <c r="B523" s="32" t="s">
        <v>33</v>
      </c>
      <c r="C523" s="35">
        <f>IF(C522="","",IF(AND(MONTH(C522)&gt;=1,MONTH(C522)&lt;=3),1,IF(AND(MONTH(C522)&gt;=4,MONTH(C522)&lt;=6),2,IF(AND(MONTH(C522)&gt;=7,MONTH(C522)&lt;=9),3,4))))</f>
        <v>4</v>
      </c>
      <c r="D523" s="34"/>
      <c r="E523" s="32" t="s">
        <v>34</v>
      </c>
      <c r="F523" s="30" t="s">
        <v>35</v>
      </c>
    </row>
    <row r="524" spans="1:6" ht="15.75" thickBot="1" x14ac:dyDescent="0.3">
      <c r="A524" s="34"/>
      <c r="B524" s="32" t="s">
        <v>36</v>
      </c>
      <c r="C524" s="33">
        <v>45222</v>
      </c>
      <c r="D524" s="34"/>
      <c r="E524" s="32" t="s">
        <v>37</v>
      </c>
      <c r="F524" s="30"/>
    </row>
    <row r="525" spans="1:6" ht="15.75" thickBot="1" x14ac:dyDescent="0.3">
      <c r="A525" s="34"/>
      <c r="B525" s="32" t="s">
        <v>33</v>
      </c>
      <c r="C525" s="35">
        <f>IF(C524="","",IF(AND(MONTH(C524)&gt;=1,MONTH(C524)&lt;=3),1,IF(AND(MONTH(C524)&gt;=4,MONTH(C524)&lt;=6),2,IF(AND(MONTH(C524)&gt;=7,MONTH(C524)&lt;=9),3,4))))</f>
        <v>4</v>
      </c>
      <c r="D525" s="34"/>
      <c r="E525" s="32" t="s">
        <v>38</v>
      </c>
      <c r="F525" s="30"/>
    </row>
    <row r="526" spans="1:6" ht="15.75" thickBot="1" x14ac:dyDescent="0.3">
      <c r="A526" s="36"/>
      <c r="B526" s="36"/>
      <c r="C526" s="36"/>
      <c r="D526" s="36"/>
      <c r="E526" s="36"/>
      <c r="F526" s="36"/>
    </row>
    <row r="527" spans="1:6" ht="15.75" thickBot="1" x14ac:dyDescent="0.3">
      <c r="A527" s="37" t="s">
        <v>39</v>
      </c>
      <c r="B527" s="37" t="s">
        <v>40</v>
      </c>
      <c r="C527" s="37" t="s">
        <v>41</v>
      </c>
      <c r="D527" s="37" t="s">
        <v>42</v>
      </c>
      <c r="E527" s="37" t="s">
        <v>43</v>
      </c>
      <c r="F527" s="37" t="s">
        <v>44</v>
      </c>
    </row>
    <row r="528" spans="1:6" ht="15" x14ac:dyDescent="0.25">
      <c r="A528" s="40">
        <v>14111815</v>
      </c>
      <c r="B528" s="39" t="str">
        <f ca="1">IFERROR(INDEX(UNSPSCDes,MATCH(INDIRECT(ADDRESS(ROW(),COLUMN()-1,4)),UNSPSCCode,0)),"")</f>
        <v>Tarjetas de identificación</v>
      </c>
      <c r="C528" s="40" t="s">
        <v>46</v>
      </c>
      <c r="D528" s="40">
        <v>32</v>
      </c>
      <c r="E528" s="41">
        <v>250</v>
      </c>
      <c r="F528" s="42">
        <f ca="1">INDIRECT(ADDRESS(ROW(),COLUMN()-2,4))*INDIRECT(ADDRESS(ROW(),COLUMN()-1,4))</f>
        <v>8000</v>
      </c>
    </row>
    <row r="529" spans="1:6" ht="15" x14ac:dyDescent="0.25">
      <c r="A529" s="36"/>
      <c r="B529" s="36"/>
      <c r="C529" s="36"/>
      <c r="D529" s="36"/>
      <c r="E529" s="43" t="s">
        <v>48</v>
      </c>
      <c r="F529" s="44">
        <f ca="1">SUM([1]PACC!$F$528:$F$528)</f>
        <v>8000</v>
      </c>
    </row>
    <row r="530" spans="1:6" ht="17.25" thickBot="1" x14ac:dyDescent="0.3"/>
    <row r="531" spans="1:6" ht="23.25" thickBot="1" x14ac:dyDescent="0.3">
      <c r="A531" s="29" t="s">
        <v>17</v>
      </c>
      <c r="B531" s="29" t="s">
        <v>18</v>
      </c>
      <c r="C531" s="29" t="s">
        <v>19</v>
      </c>
      <c r="D531" s="29" t="s">
        <v>20</v>
      </c>
      <c r="E531" s="29" t="s">
        <v>21</v>
      </c>
      <c r="F531" s="29" t="s">
        <v>22</v>
      </c>
    </row>
    <row r="532" spans="1:6" ht="15.75" thickBot="1" x14ac:dyDescent="0.3">
      <c r="A532" s="30" t="s">
        <v>88</v>
      </c>
      <c r="B532" s="30" t="s">
        <v>97</v>
      </c>
      <c r="C532" s="30" t="s">
        <v>25</v>
      </c>
      <c r="D532" s="30" t="s">
        <v>26</v>
      </c>
      <c r="E532" s="30" t="s">
        <v>52</v>
      </c>
      <c r="F532" s="30"/>
    </row>
    <row r="533" spans="1:6" ht="15.75" thickBot="1" x14ac:dyDescent="0.3">
      <c r="A533" s="31" t="s">
        <v>28</v>
      </c>
      <c r="B533" s="32" t="s">
        <v>29</v>
      </c>
      <c r="C533" s="33">
        <v>45215</v>
      </c>
      <c r="D533" s="31" t="s">
        <v>30</v>
      </c>
      <c r="E533" s="32" t="s">
        <v>31</v>
      </c>
      <c r="F533" s="30" t="s">
        <v>32</v>
      </c>
    </row>
    <row r="534" spans="1:6" ht="15.75" thickBot="1" x14ac:dyDescent="0.3">
      <c r="A534" s="34"/>
      <c r="B534" s="32" t="s">
        <v>33</v>
      </c>
      <c r="C534" s="35">
        <f>IF(C533="","",IF(AND(MONTH(C533)&gt;=1,MONTH(C533)&lt;=3),1,IF(AND(MONTH(C533)&gt;=4,MONTH(C533)&lt;=6),2,IF(AND(MONTH(C533)&gt;=7,MONTH(C533)&lt;=9),3,4))))</f>
        <v>4</v>
      </c>
      <c r="D534" s="34"/>
      <c r="E534" s="32" t="s">
        <v>34</v>
      </c>
      <c r="F534" s="30" t="s">
        <v>35</v>
      </c>
    </row>
    <row r="535" spans="1:6" ht="15.75" thickBot="1" x14ac:dyDescent="0.3">
      <c r="A535" s="34"/>
      <c r="B535" s="32" t="s">
        <v>36</v>
      </c>
      <c r="C535" s="33">
        <v>45222</v>
      </c>
      <c r="D535" s="34"/>
      <c r="E535" s="32" t="s">
        <v>37</v>
      </c>
      <c r="F535" s="30"/>
    </row>
    <row r="536" spans="1:6" ht="15.75" thickBot="1" x14ac:dyDescent="0.3">
      <c r="A536" s="34"/>
      <c r="B536" s="32" t="s">
        <v>33</v>
      </c>
      <c r="C536" s="35">
        <f>IF(C535="","",IF(AND(MONTH(C535)&gt;=1,MONTH(C535)&lt;=3),1,IF(AND(MONTH(C535)&gt;=4,MONTH(C535)&lt;=6),2,IF(AND(MONTH(C535)&gt;=7,MONTH(C535)&lt;=9),3,4))))</f>
        <v>4</v>
      </c>
      <c r="D536" s="34"/>
      <c r="E536" s="32" t="s">
        <v>38</v>
      </c>
      <c r="F536" s="30"/>
    </row>
    <row r="537" spans="1:6" ht="15.75" thickBot="1" x14ac:dyDescent="0.3">
      <c r="A537" s="36"/>
      <c r="B537" s="36"/>
      <c r="C537" s="36"/>
      <c r="D537" s="36"/>
      <c r="E537" s="36"/>
      <c r="F537" s="36"/>
    </row>
    <row r="538" spans="1:6" ht="15.75" thickBot="1" x14ac:dyDescent="0.3">
      <c r="A538" s="37" t="s">
        <v>39</v>
      </c>
      <c r="B538" s="37" t="s">
        <v>40</v>
      </c>
      <c r="C538" s="37" t="s">
        <v>41</v>
      </c>
      <c r="D538" s="37" t="s">
        <v>42</v>
      </c>
      <c r="E538" s="37" t="s">
        <v>43</v>
      </c>
      <c r="F538" s="37" t="s">
        <v>44</v>
      </c>
    </row>
    <row r="539" spans="1:6" ht="15" x14ac:dyDescent="0.25">
      <c r="A539" s="40">
        <v>60121403</v>
      </c>
      <c r="B539" s="39" t="str">
        <f ca="1">IFERROR(INDEX(UNSPSCDes,MATCH(INDIRECT(ADDRESS(ROW(),COLUMN()-1,4)),UNSPSCCode,0)),"")</f>
        <v>Marcos metálicos preensamblados</v>
      </c>
      <c r="C539" s="40" t="s">
        <v>46</v>
      </c>
      <c r="D539" s="40">
        <v>3</v>
      </c>
      <c r="E539" s="41">
        <v>2333.33</v>
      </c>
      <c r="F539" s="42">
        <f ca="1">INDIRECT(ADDRESS(ROW(),COLUMN()-2,4))*INDIRECT(ADDRESS(ROW(),COLUMN()-1,4))</f>
        <v>6999.99</v>
      </c>
    </row>
    <row r="540" spans="1:6" ht="15" x14ac:dyDescent="0.25">
      <c r="A540" s="36"/>
      <c r="B540" s="36"/>
      <c r="C540" s="36"/>
      <c r="D540" s="36"/>
      <c r="E540" s="43" t="s">
        <v>48</v>
      </c>
      <c r="F540" s="44">
        <f ca="1">SUM([1]PACC!$F$539:$F$539)</f>
        <v>6999.99</v>
      </c>
    </row>
    <row r="541" spans="1:6" ht="17.25" thickBot="1" x14ac:dyDescent="0.3"/>
    <row r="542" spans="1:6" ht="23.25" thickBot="1" x14ac:dyDescent="0.3">
      <c r="A542" s="29" t="s">
        <v>17</v>
      </c>
      <c r="B542" s="29" t="s">
        <v>18</v>
      </c>
      <c r="C542" s="29" t="s">
        <v>19</v>
      </c>
      <c r="D542" s="29" t="s">
        <v>20</v>
      </c>
      <c r="E542" s="29" t="s">
        <v>21</v>
      </c>
      <c r="F542" s="29" t="s">
        <v>22</v>
      </c>
    </row>
    <row r="543" spans="1:6" ht="15.75" thickBot="1" x14ac:dyDescent="0.3">
      <c r="A543" s="30" t="s">
        <v>98</v>
      </c>
      <c r="B543" s="30" t="s">
        <v>99</v>
      </c>
      <c r="C543" s="30" t="s">
        <v>61</v>
      </c>
      <c r="D543" s="30" t="s">
        <v>26</v>
      </c>
      <c r="E543" s="30" t="s">
        <v>52</v>
      </c>
      <c r="F543" s="30"/>
    </row>
    <row r="544" spans="1:6" ht="15.75" thickBot="1" x14ac:dyDescent="0.3">
      <c r="A544" s="31" t="s">
        <v>28</v>
      </c>
      <c r="B544" s="32" t="s">
        <v>29</v>
      </c>
      <c r="C544" s="33">
        <v>45215</v>
      </c>
      <c r="D544" s="31" t="s">
        <v>30</v>
      </c>
      <c r="E544" s="32" t="s">
        <v>31</v>
      </c>
      <c r="F544" s="30" t="s">
        <v>32</v>
      </c>
    </row>
    <row r="545" spans="1:6" ht="15.75" thickBot="1" x14ac:dyDescent="0.3">
      <c r="A545" s="34"/>
      <c r="B545" s="32" t="s">
        <v>33</v>
      </c>
      <c r="C545" s="35">
        <f>IF(C544="","",IF(AND(MONTH(C544)&gt;=1,MONTH(C544)&lt;=3),1,IF(AND(MONTH(C544)&gt;=4,MONTH(C544)&lt;=6),2,IF(AND(MONTH(C544)&gt;=7,MONTH(C544)&lt;=9),3,4))))</f>
        <v>4</v>
      </c>
      <c r="D545" s="34"/>
      <c r="E545" s="32" t="s">
        <v>34</v>
      </c>
      <c r="F545" s="30" t="s">
        <v>35</v>
      </c>
    </row>
    <row r="546" spans="1:6" ht="15.75" thickBot="1" x14ac:dyDescent="0.3">
      <c r="A546" s="34"/>
      <c r="B546" s="32" t="s">
        <v>36</v>
      </c>
      <c r="C546" s="33">
        <v>45222</v>
      </c>
      <c r="D546" s="34"/>
      <c r="E546" s="32" t="s">
        <v>37</v>
      </c>
      <c r="F546" s="30"/>
    </row>
    <row r="547" spans="1:6" ht="15.75" thickBot="1" x14ac:dyDescent="0.3">
      <c r="A547" s="34"/>
      <c r="B547" s="32" t="s">
        <v>33</v>
      </c>
      <c r="C547" s="35">
        <f>IF(C546="","",IF(AND(MONTH(C546)&gt;=1,MONTH(C546)&lt;=3),1,IF(AND(MONTH(C546)&gt;=4,MONTH(C546)&lt;=6),2,IF(AND(MONTH(C546)&gt;=7,MONTH(C546)&lt;=9),3,4))))</f>
        <v>4</v>
      </c>
      <c r="D547" s="34"/>
      <c r="E547" s="32" t="s">
        <v>38</v>
      </c>
      <c r="F547" s="30"/>
    </row>
    <row r="548" spans="1:6" ht="15.75" thickBot="1" x14ac:dyDescent="0.3">
      <c r="A548" s="36"/>
      <c r="B548" s="36"/>
      <c r="C548" s="36"/>
      <c r="D548" s="36"/>
      <c r="E548" s="36"/>
      <c r="F548" s="36"/>
    </row>
    <row r="549" spans="1:6" ht="15.75" thickBot="1" x14ac:dyDescent="0.3">
      <c r="A549" s="37" t="s">
        <v>39</v>
      </c>
      <c r="B549" s="37" t="s">
        <v>40</v>
      </c>
      <c r="C549" s="37" t="s">
        <v>41</v>
      </c>
      <c r="D549" s="37" t="s">
        <v>42</v>
      </c>
      <c r="E549" s="37" t="s">
        <v>43</v>
      </c>
      <c r="F549" s="37" t="s">
        <v>44</v>
      </c>
    </row>
    <row r="550" spans="1:6" ht="15" x14ac:dyDescent="0.25">
      <c r="A550" s="40">
        <v>44101501</v>
      </c>
      <c r="B550" s="39" t="str">
        <f ca="1">IFERROR(INDEX(UNSPSCDes,MATCH(INDIRECT(ADDRESS(ROW(),COLUMN()-1,4)),UNSPSCCode,0)),"")</f>
        <v>Fotocopiadoras</v>
      </c>
      <c r="C550" s="40" t="s">
        <v>46</v>
      </c>
      <c r="D550" s="40">
        <v>1</v>
      </c>
      <c r="E550" s="41">
        <v>205000</v>
      </c>
      <c r="F550" s="42">
        <f ca="1">INDIRECT(ADDRESS(ROW(),COLUMN()-2,4))*INDIRECT(ADDRESS(ROW(),COLUMN()-1,4))</f>
        <v>205000</v>
      </c>
    </row>
    <row r="551" spans="1:6" ht="15" x14ac:dyDescent="0.25">
      <c r="A551" s="36"/>
      <c r="B551" s="36"/>
      <c r="C551" s="36"/>
      <c r="D551" s="36"/>
      <c r="E551" s="43" t="s">
        <v>48</v>
      </c>
      <c r="F551" s="44">
        <f ca="1">SUM([1]PACC!$F$550:$F$550)</f>
        <v>205000</v>
      </c>
    </row>
  </sheetData>
  <protectedRanges>
    <protectedRange sqref="F5" name="Rango3"/>
    <protectedRange sqref="E11:E12" name="Rango2"/>
  </protectedRanges>
  <mergeCells count="70">
    <mergeCell ref="A533:A536"/>
    <mergeCell ref="D533:D536"/>
    <mergeCell ref="A544:A547"/>
    <mergeCell ref="D544:D547"/>
    <mergeCell ref="A497:A500"/>
    <mergeCell ref="D497:D500"/>
    <mergeCell ref="A509:A512"/>
    <mergeCell ref="D509:D512"/>
    <mergeCell ref="A522:A525"/>
    <mergeCell ref="D522:D525"/>
    <mergeCell ref="A421:A424"/>
    <mergeCell ref="D421:D424"/>
    <mergeCell ref="A441:A444"/>
    <mergeCell ref="D441:D444"/>
    <mergeCell ref="A470:A473"/>
    <mergeCell ref="D470:D473"/>
    <mergeCell ref="A372:A375"/>
    <mergeCell ref="D372:D375"/>
    <mergeCell ref="A395:A398"/>
    <mergeCell ref="D395:D398"/>
    <mergeCell ref="A406:A409"/>
    <mergeCell ref="D406:D409"/>
    <mergeCell ref="A327:A330"/>
    <mergeCell ref="D327:D330"/>
    <mergeCell ref="A343:A346"/>
    <mergeCell ref="D343:D346"/>
    <mergeCell ref="A357:A360"/>
    <mergeCell ref="D357:D360"/>
    <mergeCell ref="A254:A257"/>
    <mergeCell ref="D254:D257"/>
    <mergeCell ref="A296:A299"/>
    <mergeCell ref="D296:D299"/>
    <mergeCell ref="A316:A319"/>
    <mergeCell ref="D316:D319"/>
    <mergeCell ref="A205:A208"/>
    <mergeCell ref="D205:D208"/>
    <mergeCell ref="A225:A228"/>
    <mergeCell ref="D225:D228"/>
    <mergeCell ref="A243:A246"/>
    <mergeCell ref="D243:D246"/>
    <mergeCell ref="A170:A173"/>
    <mergeCell ref="D170:D173"/>
    <mergeCell ref="A183:A186"/>
    <mergeCell ref="D183:D186"/>
    <mergeCell ref="A194:A197"/>
    <mergeCell ref="D194:D197"/>
    <mergeCell ref="A105:A108"/>
    <mergeCell ref="D105:D108"/>
    <mergeCell ref="A133:A136"/>
    <mergeCell ref="D133:D136"/>
    <mergeCell ref="A159:A162"/>
    <mergeCell ref="D159:D162"/>
    <mergeCell ref="A58:A61"/>
    <mergeCell ref="D58:D61"/>
    <mergeCell ref="A78:A81"/>
    <mergeCell ref="D78:D81"/>
    <mergeCell ref="A89:A92"/>
    <mergeCell ref="D89:D92"/>
    <mergeCell ref="E9:F9"/>
    <mergeCell ref="E10:F10"/>
    <mergeCell ref="E11:F11"/>
    <mergeCell ref="E12:F12"/>
    <mergeCell ref="A16:A19"/>
    <mergeCell ref="D16:D19"/>
    <mergeCell ref="A1:A4"/>
    <mergeCell ref="B2:E2"/>
    <mergeCell ref="B3:E3"/>
    <mergeCell ref="E6:F6"/>
    <mergeCell ref="E7:F7"/>
    <mergeCell ref="E8:F8"/>
  </mergeCells>
  <dataValidations count="12">
    <dataValidation type="date" operator="lessThanOrEqual" allowBlank="1" showInputMessage="1" showErrorMessage="1" sqref="C16 C65552 C131088 C196624 C262160 C327696 C393232 C458768 C524304 C589840 C655376 C720912 C786448 C851984 C917520 C983056 C58 C65594 C131130 C196666 C262202 C327738 C393274 C458810 C524346 C589882 C655418 C720954 C786490 C852026 C917562 C983098 C78 C65614 C131150 C196686 C262222 C327758 C393294 C458830 C524366 C589902 C655438 C720974 C786510 C852046 C917582 C983118 C89 C65625 C131161 C196697 C262233 C327769 C393305 C458841 C524377 C589913 C655449 C720985 C786521 C852057 C917593 C983129 C105 C65641 C131177 C196713 C262249 C327785 C393321 C458857 C524393 C589929 C655465 C721001 C786537 C852073 C917609 C983145 C133 C65669 C131205 C196741 C262277 C327813 C393349 C458885 C524421 C589957 C655493 C721029 C786565 C852101 C917637 C983173 C159 C65695 C131231 C196767 C262303 C327839 C393375 C458911 C524447 C589983 C655519 C721055 C786591 C852127 C917663 C983199 C170 C65706 C131242 C196778 C262314 C327850 C393386 C458922 C524458 C589994 C655530 C721066 C786602 C852138 C917674 C983210 C183 C65719 C131255 C196791 C262327 C327863 C393399 C458935 C524471 C590007 C655543 C721079 C786615 C852151 C917687 C983223 C194 C65730 C131266 C196802 C262338 C327874 C393410 C458946 C524482 C590018 C655554 C721090 C786626 C852162 C917698 C983234 C205 C65741 C131277 C196813 C262349 C327885 C393421 C458957 C524493 C590029 C655565 C721101 C786637 C852173 C917709 C983245 C225 C65761 C131297 C196833 C262369 C327905 C393441 C458977 C524513 C590049 C655585 C721121 C786657 C852193 C917729 C983265 C243 C65779 C131315 C196851 C262387 C327923 C393459 C458995 C524531 C590067 C655603 C721139 C786675 C852211 C917747 C983283 C254 C65790 C131326 C196862 C262398 C327934 C393470 C459006 C524542 C590078 C655614 C721150 C786686 C852222 C917758 C983294 C296 C65832 C131368 C196904 C262440 C327976 C393512 C459048 C524584 C590120 C655656 C721192 C786728 C852264 C917800 C983336 C316 C65852 C131388 C196924 C262460 C327996 C393532 C459068 C524604 C590140 C655676 C721212 C786748 C852284 C917820 C983356 C327 C65863 C131399 C196935 C262471 C328007 C393543 C459079 C524615 C590151 C655687 C721223 C786759 C852295 C917831 C983367 C343 C65879 C131415 C196951 C262487 C328023 C393559 C459095 C524631 C590167 C655703 C721239 C786775 C852311 C917847 C983383 C357 C65893 C131429 C196965 C262501 C328037 C393573 C459109 C524645 C590181 C655717 C721253 C786789 C852325 C917861 C983397 C372 C65908 C131444 C196980 C262516 C328052 C393588 C459124 C524660 C590196 C655732 C721268 C786804 C852340 C917876 C983412 C395 C65931 C131467 C197003 C262539 C328075 C393611 C459147 C524683 C590219 C655755 C721291 C786827 C852363 C917899 C983435 C406 C65942 C131478 C197014 C262550 C328086 C393622 C459158 C524694 C590230 C655766 C721302 C786838 C852374 C917910 C983446 C421 C65957 C131493 C197029 C262565 C328101 C393637 C459173 C524709 C590245 C655781 C721317 C786853 C852389 C917925 C983461 C441 C65977 C131513 C197049 C262585 C328121 C393657 C459193 C524729 C590265 C655801 C721337 C786873 C852409 C917945 C983481 C470 C66006 C131542 C197078 C262614 C328150 C393686 C459222 C524758 C590294 C655830 C721366 C786902 C852438 C917974 C983510 C497 C66033 C131569 C197105 C262641 C328177 C393713 C459249 C524785 C590321 C655857 C721393 C786929 C852465 C918001 C983537 C509 C66045 C131581 C197117 C262653 C328189 C393725 C459261 C524797 C590333 C655869 C721405 C786941 C852477 C918013 C983549 C522 C66058 C131594 C197130 C262666 C328202 C393738 C459274 C524810 C590346 C655882 C721418 C786954 C852490 C918026 C983562 C533 C66069 C131605 C197141 C262677 C328213 C393749 C459285 C524821 C590357 C655893 C721429 C786965 C852501 C918037 C983573 C544 C66080 C131616 C197152 C262688 C328224 C393760 C459296 C524832 C590368 C655904 C721440 C786976 C852512 C918048 C983584" xr:uid="{00416A4A-A2AB-480A-87B4-374A4EEA4299}">
      <formula1>C18</formula1>
    </dataValidation>
    <dataValidation type="date" operator="greaterThanOrEqual" allowBlank="1" showInputMessage="1" showErrorMessage="1" sqref="C18 C65554 C131090 C196626 C262162 C327698 C393234 C458770 C524306 C589842 C655378 C720914 C786450 C851986 C917522 C983058 C60 C65596 C131132 C196668 C262204 C327740 C393276 C458812 C524348 C589884 C655420 C720956 C786492 C852028 C917564 C983100 C80 C65616 C131152 C196688 C262224 C327760 C393296 C458832 C524368 C589904 C655440 C720976 C786512 C852048 C917584 C983120 C91 C65627 C131163 C196699 C262235 C327771 C393307 C458843 C524379 C589915 C655451 C720987 C786523 C852059 C917595 C983131 C107 C65643 C131179 C196715 C262251 C327787 C393323 C458859 C524395 C589931 C655467 C721003 C786539 C852075 C917611 C983147 C135 C65671 C131207 C196743 C262279 C327815 C393351 C458887 C524423 C589959 C655495 C721031 C786567 C852103 C917639 C983175 C161 C65697 C131233 C196769 C262305 C327841 C393377 C458913 C524449 C589985 C655521 C721057 C786593 C852129 C917665 C983201 C172 C65708 C131244 C196780 C262316 C327852 C393388 C458924 C524460 C589996 C655532 C721068 C786604 C852140 C917676 C983212 C185 C65721 C131257 C196793 C262329 C327865 C393401 C458937 C524473 C590009 C655545 C721081 C786617 C852153 C917689 C983225 C196 C65732 C131268 C196804 C262340 C327876 C393412 C458948 C524484 C590020 C655556 C721092 C786628 C852164 C917700 C983236 C207 C65743 C131279 C196815 C262351 C327887 C393423 C458959 C524495 C590031 C655567 C721103 C786639 C852175 C917711 C983247 C227 C65763 C131299 C196835 C262371 C327907 C393443 C458979 C524515 C590051 C655587 C721123 C786659 C852195 C917731 C983267 C245 C65781 C131317 C196853 C262389 C327925 C393461 C458997 C524533 C590069 C655605 C721141 C786677 C852213 C917749 C983285 C256 C65792 C131328 C196864 C262400 C327936 C393472 C459008 C524544 C590080 C655616 C721152 C786688 C852224 C917760 C983296 C298 C65834 C131370 C196906 C262442 C327978 C393514 C459050 C524586 C590122 C655658 C721194 C786730 C852266 C917802 C983338 C318 C65854 C131390 C196926 C262462 C327998 C393534 C459070 C524606 C590142 C655678 C721214 C786750 C852286 C917822 C983358 C329 C65865 C131401 C196937 C262473 C328009 C393545 C459081 C524617 C590153 C655689 C721225 C786761 C852297 C917833 C983369 C345 C65881 C131417 C196953 C262489 C328025 C393561 C459097 C524633 C590169 C655705 C721241 C786777 C852313 C917849 C983385 C359 C65895 C131431 C196967 C262503 C328039 C393575 C459111 C524647 C590183 C655719 C721255 C786791 C852327 C917863 C983399 C374 C65910 C131446 C196982 C262518 C328054 C393590 C459126 C524662 C590198 C655734 C721270 C786806 C852342 C917878 C983414 C397 C65933 C131469 C197005 C262541 C328077 C393613 C459149 C524685 C590221 C655757 C721293 C786829 C852365 C917901 C983437 C408 C65944 C131480 C197016 C262552 C328088 C393624 C459160 C524696 C590232 C655768 C721304 C786840 C852376 C917912 C983448 C423 C65959 C131495 C197031 C262567 C328103 C393639 C459175 C524711 C590247 C655783 C721319 C786855 C852391 C917927 C983463 C443 C65979 C131515 C197051 C262587 C328123 C393659 C459195 C524731 C590267 C655803 C721339 C786875 C852411 C917947 C983483 C472 C66008 C131544 C197080 C262616 C328152 C393688 C459224 C524760 C590296 C655832 C721368 C786904 C852440 C917976 C983512 C499 C66035 C131571 C197107 C262643 C328179 C393715 C459251 C524787 C590323 C655859 C721395 C786931 C852467 C918003 C983539 C511 C66047 C131583 C197119 C262655 C328191 C393727 C459263 C524799 C590335 C655871 C721407 C786943 C852479 C918015 C983551 C524 C66060 C131596 C197132 C262668 C328204 C393740 C459276 C524812 C590348 C655884 C721420 C786956 C852492 C918028 C983564 C535 C66071 C131607 C197143 C262679 C328215 C393751 C459287 C524823 C590359 C655895 C721431 C786967 C852503 C918039 C983575 C546 C66082 C131618 C197154 C262690 C328226 C393762 C459298 C524834 C590370 C655906 C721442 C786978 C852514 C918050 C983586" xr:uid="{FD4D26D4-5368-428D-8280-3D7950429BE3}">
      <formula1>C16</formula1>
    </dataValidation>
    <dataValidation type="list" allowBlank="1" showInputMessage="1" showErrorMessage="1" sqref="F16 F65552 F131088 F196624 F262160 F327696 F393232 F458768 F524304 F589840 F655376 F720912 F786448 F851984 F917520 F983056 F58 F65594 F131130 F196666 F262202 F327738 F393274 F458810 F524346 F589882 F655418 F720954 F786490 F852026 F917562 F983098 F78 F65614 F131150 F196686 F262222 F327758 F393294 F458830 F524366 F589902 F655438 F720974 F786510 F852046 F917582 F983118 F89 F65625 F131161 F196697 F262233 F327769 F393305 F458841 F524377 F589913 F655449 F720985 F786521 F852057 F917593 F983129 F105 F65641 F131177 F196713 F262249 F327785 F393321 F458857 F524393 F589929 F655465 F721001 F786537 F852073 F917609 F983145 F133 F65669 F131205 F196741 F262277 F327813 F393349 F458885 F524421 F589957 F655493 F721029 F786565 F852101 F917637 F983173 F159 F65695 F131231 F196767 F262303 F327839 F393375 F458911 F524447 F589983 F655519 F721055 F786591 F852127 F917663 F983199 F170 F65706 F131242 F196778 F262314 F327850 F393386 F458922 F524458 F589994 F655530 F721066 F786602 F852138 F917674 F983210 F183 F65719 F131255 F196791 F262327 F327863 F393399 F458935 F524471 F590007 F655543 F721079 F786615 F852151 F917687 F983223 F194 F65730 F131266 F196802 F262338 F327874 F393410 F458946 F524482 F590018 F655554 F721090 F786626 F852162 F917698 F983234 F205 F65741 F131277 F196813 F262349 F327885 F393421 F458957 F524493 F590029 F655565 F721101 F786637 F852173 F917709 F983245 F225 F65761 F131297 F196833 F262369 F327905 F393441 F458977 F524513 F590049 F655585 F721121 F786657 F852193 F917729 F983265 F243 F65779 F131315 F196851 F262387 F327923 F393459 F458995 F524531 F590067 F655603 F721139 F786675 F852211 F917747 F983283 F254 F65790 F131326 F196862 F262398 F327934 F393470 F459006 F524542 F590078 F655614 F721150 F786686 F852222 F917758 F983294 F296 F65832 F131368 F196904 F262440 F327976 F393512 F459048 F524584 F590120 F655656 F721192 F786728 F852264 F917800 F983336 F316 F65852 F131388 F196924 F262460 F327996 F393532 F459068 F524604 F590140 F655676 F721212 F786748 F852284 F917820 F983356 F327 F65863 F131399 F196935 F262471 F328007 F393543 F459079 F524615 F590151 F655687 F721223 F786759 F852295 F917831 F983367 F343 F65879 F131415 F196951 F262487 F328023 F393559 F459095 F524631 F590167 F655703 F721239 F786775 F852311 F917847 F983383 F357 F65893 F131429 F196965 F262501 F328037 F393573 F459109 F524645 F590181 F655717 F721253 F786789 F852325 F917861 F983397 F372 F65908 F131444 F196980 F262516 F328052 F393588 F459124 F524660 F590196 F655732 F721268 F786804 F852340 F917876 F983412 F395 F65931 F131467 F197003 F262539 F328075 F393611 F459147 F524683 F590219 F655755 F721291 F786827 F852363 F917899 F983435 F406 F65942 F131478 F197014 F262550 F328086 F393622 F459158 F524694 F590230 F655766 F721302 F786838 F852374 F917910 F983446 F421 F65957 F131493 F197029 F262565 F328101 F393637 F459173 F524709 F590245 F655781 F721317 F786853 F852389 F917925 F983461 F441 F65977 F131513 F197049 F262585 F328121 F393657 F459193 F524729 F590265 F655801 F721337 F786873 F852409 F917945 F983481 F470 F66006 F131542 F197078 F262614 F328150 F393686 F459222 F524758 F590294 F655830 F721366 F786902 F852438 F917974 F983510 F497 F66033 F131569 F197105 F262641 F328177 F393713 F459249 F524785 F590321 F655857 F721393 F786929 F852465 F918001 F983537 F509 F66045 F131581 F197117 F262653 F328189 F393725 F459261 F524797 F590333 F655869 F721405 F786941 F852477 F918013 F983549 F522 F66058 F131594 F197130 F262666 F328202 F393738 F459274 F524810 F590346 F655882 F721418 F786954 F852490 F918026 F983562 F533 F66069 F131605 F197141 F262677 F328213 F393749 F459285 F524821 F590357 F655893 F721429 F786965 F852501 F918037 F983573 F544 F66080 F131616 F197152 F262688 F328224 F393760 F459296 F524832 F590368 F655904 F721440 F786976 F852512 F918048 F983584" xr:uid="{25DDE387-F8FE-41ED-A940-5C62A747BCA1}">
      <formula1>IF(INDIRECT(ADDRESS(ROW()+1,COLUMN(),4))="",RegionList,INDEX(RegionColumn,MATCH(INDIRECT(ADDRESS(ROW()+1,COLUMN(),4)),ProvinciaList,0)))</formula1>
    </dataValidation>
    <dataValidation type="list" allowBlank="1" showInputMessage="1" showErrorMessage="1" sqref="F17 F65553 F131089 F196625 F262161 F327697 F393233 F458769 F524305 F589841 F655377 F720913 F786449 F851985 F917521 F983057 F59 F65595 F131131 F196667 F262203 F327739 F393275 F458811 F524347 F589883 F655419 F720955 F786491 F852027 F917563 F983099 F79 F65615 F131151 F196687 F262223 F327759 F393295 F458831 F524367 F589903 F655439 F720975 F786511 F852047 F917583 F983119 F90 F65626 F131162 F196698 F262234 F327770 F393306 F458842 F524378 F589914 F655450 F720986 F786522 F852058 F917594 F983130 F106 F65642 F131178 F196714 F262250 F327786 F393322 F458858 F524394 F589930 F655466 F721002 F786538 F852074 F917610 F983146 F134 F65670 F131206 F196742 F262278 F327814 F393350 F458886 F524422 F589958 F655494 F721030 F786566 F852102 F917638 F983174 F160 F65696 F131232 F196768 F262304 F327840 F393376 F458912 F524448 F589984 F655520 F721056 F786592 F852128 F917664 F983200 F171 F65707 F131243 F196779 F262315 F327851 F393387 F458923 F524459 F589995 F655531 F721067 F786603 F852139 F917675 F983211 F184 F65720 F131256 F196792 F262328 F327864 F393400 F458936 F524472 F590008 F655544 F721080 F786616 F852152 F917688 F983224 F195 F65731 F131267 F196803 F262339 F327875 F393411 F458947 F524483 F590019 F655555 F721091 F786627 F852163 F917699 F983235 F206 F65742 F131278 F196814 F262350 F327886 F393422 F458958 F524494 F590030 F655566 F721102 F786638 F852174 F917710 F983246 F226 F65762 F131298 F196834 F262370 F327906 F393442 F458978 F524514 F590050 F655586 F721122 F786658 F852194 F917730 F983266 F244 F65780 F131316 F196852 F262388 F327924 F393460 F458996 F524532 F590068 F655604 F721140 F786676 F852212 F917748 F983284 F255 F65791 F131327 F196863 F262399 F327935 F393471 F459007 F524543 F590079 F655615 F721151 F786687 F852223 F917759 F983295 F297 F65833 F131369 F196905 F262441 F327977 F393513 F459049 F524585 F590121 F655657 F721193 F786729 F852265 F917801 F983337 F317 F65853 F131389 F196925 F262461 F327997 F393533 F459069 F524605 F590141 F655677 F721213 F786749 F852285 F917821 F983357 F328 F65864 F131400 F196936 F262472 F328008 F393544 F459080 F524616 F590152 F655688 F721224 F786760 F852296 F917832 F983368 F344 F65880 F131416 F196952 F262488 F328024 F393560 F459096 F524632 F590168 F655704 F721240 F786776 F852312 F917848 F983384 F358 F65894 F131430 F196966 F262502 F328038 F393574 F459110 F524646 F590182 F655718 F721254 F786790 F852326 F917862 F983398 F373 F65909 F131445 F196981 F262517 F328053 F393589 F459125 F524661 F590197 F655733 F721269 F786805 F852341 F917877 F983413 F396 F65932 F131468 F197004 F262540 F328076 F393612 F459148 F524684 F590220 F655756 F721292 F786828 F852364 F917900 F983436 F407 F65943 F131479 F197015 F262551 F328087 F393623 F459159 F524695 F590231 F655767 F721303 F786839 F852375 F917911 F983447 F422 F65958 F131494 F197030 F262566 F328102 F393638 F459174 F524710 F590246 F655782 F721318 F786854 F852390 F917926 F983462 F442 F65978 F131514 F197050 F262586 F328122 F393658 F459194 F524730 F590266 F655802 F721338 F786874 F852410 F917946 F983482 F471 F66007 F131543 F197079 F262615 F328151 F393687 F459223 F524759 F590295 F655831 F721367 F786903 F852439 F917975 F983511 F498 F66034 F131570 F197106 F262642 F328178 F393714 F459250 F524786 F590322 F655858 F721394 F786930 F852466 F918002 F983538 F510 F66046 F131582 F197118 F262654 F328190 F393726 F459262 F524798 F590334 F655870 F721406 F786942 F852478 F918014 F983550 F523 F66059 F131595 F197131 F262667 F328203 F393739 F459275 F524811 F590347 F655883 F721419 F786955 F852491 F918027 F983563 F534 F66070 F131606 F197142 F262678 F328214 F393750 F459286 F524822 F590358 F655894 F721430 F786966 F852502 F918038 F983574 F545 F66081 F131617 F197153 F262689 F328225 F393761 F459297 F524833 F590369 F655905 F721441 F786977 F852513 F918049 F983585" xr:uid="{B5F0C6AC-9D57-4E42-8AFE-B7A954ED1067}">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8 F65554 F131090 F196626 F262162 F327698 F393234 F458770 F524306 F589842 F655378 F720914 F786450 F851986 F917522 F983058 F60 F65596 F131132 F196668 F262204 F327740 F393276 F458812 F524348 F589884 F655420 F720956 F786492 F852028 F917564 F983100 F80 F65616 F131152 F196688 F262224 F327760 F393296 F458832 F524368 F589904 F655440 F720976 F786512 F852048 F917584 F983120 F91 F65627 F131163 F196699 F262235 F327771 F393307 F458843 F524379 F589915 F655451 F720987 F786523 F852059 F917595 F983131 F107 F65643 F131179 F196715 F262251 F327787 F393323 F458859 F524395 F589931 F655467 F721003 F786539 F852075 F917611 F983147 F135 F65671 F131207 F196743 F262279 F327815 F393351 F458887 F524423 F589959 F655495 F721031 F786567 F852103 F917639 F983175 F161 F65697 F131233 F196769 F262305 F327841 F393377 F458913 F524449 F589985 F655521 F721057 F786593 F852129 F917665 F983201 F172 F65708 F131244 F196780 F262316 F327852 F393388 F458924 F524460 F589996 F655532 F721068 F786604 F852140 F917676 F983212 F185 F65721 F131257 F196793 F262329 F327865 F393401 F458937 F524473 F590009 F655545 F721081 F786617 F852153 F917689 F983225 F196 F65732 F131268 F196804 F262340 F327876 F393412 F458948 F524484 F590020 F655556 F721092 F786628 F852164 F917700 F983236 F207 F65743 F131279 F196815 F262351 F327887 F393423 F458959 F524495 F590031 F655567 F721103 F786639 F852175 F917711 F983247 F227 F65763 F131299 F196835 F262371 F327907 F393443 F458979 F524515 F590051 F655587 F721123 F786659 F852195 F917731 F983267 F245 F65781 F131317 F196853 F262389 F327925 F393461 F458997 F524533 F590069 F655605 F721141 F786677 F852213 F917749 F983285 F256 F65792 F131328 F196864 F262400 F327936 F393472 F459008 F524544 F590080 F655616 F721152 F786688 F852224 F917760 F983296 F298 F65834 F131370 F196906 F262442 F327978 F393514 F459050 F524586 F590122 F655658 F721194 F786730 F852266 F917802 F983338 F318 F65854 F131390 F196926 F262462 F327998 F393534 F459070 F524606 F590142 F655678 F721214 F786750 F852286 F917822 F983358 F329 F65865 F131401 F196937 F262473 F328009 F393545 F459081 F524617 F590153 F655689 F721225 F786761 F852297 F917833 F983369 F345 F65881 F131417 F196953 F262489 F328025 F393561 F459097 F524633 F590169 F655705 F721241 F786777 F852313 F917849 F983385 F359 F65895 F131431 F196967 F262503 F328039 F393575 F459111 F524647 F590183 F655719 F721255 F786791 F852327 F917863 F983399 F374 F65910 F131446 F196982 F262518 F328054 F393590 F459126 F524662 F590198 F655734 F721270 F786806 F852342 F917878 F983414 F397 F65933 F131469 F197005 F262541 F328077 F393613 F459149 F524685 F590221 F655757 F721293 F786829 F852365 F917901 F983437 F408 F65944 F131480 F197016 F262552 F328088 F393624 F459160 F524696 F590232 F655768 F721304 F786840 F852376 F917912 F983448 F423 F65959 F131495 F197031 F262567 F328103 F393639 F459175 F524711 F590247 F655783 F721319 F786855 F852391 F917927 F983463 F443 F65979 F131515 F197051 F262587 F328123 F393659 F459195 F524731 F590267 F655803 F721339 F786875 F852411 F917947 F983483 F472 F66008 F131544 F197080 F262616 F328152 F393688 F459224 F524760 F590296 F655832 F721368 F786904 F852440 F917976 F983512 F499 F66035 F131571 F197107 F262643 F328179 F393715 F459251 F524787 F590323 F655859 F721395 F786931 F852467 F918003 F983539 F511 F66047 F131583 F197119 F262655 F328191 F393727 F459263 F524799 F590335 F655871 F721407 F786943 F852479 F918015 F983551 F524 F66060 F131596 F197132 F262668 F328204 F393740 F459276 F524812 F590348 F655884 F721420 F786956 F852492 F918028 F983564 F535 F66071 F131607 F197143 F262679 F328215 F393751 F459287 F524823 F590359 F655895 F721431 F786967 F852503 F918039 F983575 F546 F66082 F131618 F197154 F262690 F328226 F393762 F459298 F524834 F590370 F655906 F721442 F786978 F852514 F918050 F983586" xr:uid="{5E6B7640-B31B-405B-B3CD-E37659308292}">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9 F65555 F131091 F196627 F262163 F327699 F393235 F458771 F524307 F589843 F655379 F720915 F786451 F851987 F917523 F983059 F61 F65597 F131133 F196669 F262205 F327741 F393277 F458813 F524349 F589885 F655421 F720957 F786493 F852029 F917565 F983101 F81 F65617 F131153 F196689 F262225 F327761 F393297 F458833 F524369 F589905 F655441 F720977 F786513 F852049 F917585 F983121 F92 F65628 F131164 F196700 F262236 F327772 F393308 F458844 F524380 F589916 F655452 F720988 F786524 F852060 F917596 F983132 F108 F65644 F131180 F196716 F262252 F327788 F393324 F458860 F524396 F589932 F655468 F721004 F786540 F852076 F917612 F983148 F136 F65672 F131208 F196744 F262280 F327816 F393352 F458888 F524424 F589960 F655496 F721032 F786568 F852104 F917640 F983176 F162 F65698 F131234 F196770 F262306 F327842 F393378 F458914 F524450 F589986 F655522 F721058 F786594 F852130 F917666 F983202 F173 F65709 F131245 F196781 F262317 F327853 F393389 F458925 F524461 F589997 F655533 F721069 F786605 F852141 F917677 F983213 F186 F65722 F131258 F196794 F262330 F327866 F393402 F458938 F524474 F590010 F655546 F721082 F786618 F852154 F917690 F983226 F197 F65733 F131269 F196805 F262341 F327877 F393413 F458949 F524485 F590021 F655557 F721093 F786629 F852165 F917701 F983237 F208 F65744 F131280 F196816 F262352 F327888 F393424 F458960 F524496 F590032 F655568 F721104 F786640 F852176 F917712 F983248 F228 F65764 F131300 F196836 F262372 F327908 F393444 F458980 F524516 F590052 F655588 F721124 F786660 F852196 F917732 F983268 F246 F65782 F131318 F196854 F262390 F327926 F393462 F458998 F524534 F590070 F655606 F721142 F786678 F852214 F917750 F983286 F257 F65793 F131329 F196865 F262401 F327937 F393473 F459009 F524545 F590081 F655617 F721153 F786689 F852225 F917761 F983297 F299 F65835 F131371 F196907 F262443 F327979 F393515 F459051 F524587 F590123 F655659 F721195 F786731 F852267 F917803 F983339 F319 F65855 F131391 F196927 F262463 F327999 F393535 F459071 F524607 F590143 F655679 F721215 F786751 F852287 F917823 F983359 F330 F65866 F131402 F196938 F262474 F328010 F393546 F459082 F524618 F590154 F655690 F721226 F786762 F852298 F917834 F983370 F346 F65882 F131418 F196954 F262490 F328026 F393562 F459098 F524634 F590170 F655706 F721242 F786778 F852314 F917850 F983386 F360 F65896 F131432 F196968 F262504 F328040 F393576 F459112 F524648 F590184 F655720 F721256 F786792 F852328 F917864 F983400 F375 F65911 F131447 F196983 F262519 F328055 F393591 F459127 F524663 F590199 F655735 F721271 F786807 F852343 F917879 F983415 F398 F65934 F131470 F197006 F262542 F328078 F393614 F459150 F524686 F590222 F655758 F721294 F786830 F852366 F917902 F983438 F409 F65945 F131481 F197017 F262553 F328089 F393625 F459161 F524697 F590233 F655769 F721305 F786841 F852377 F917913 F983449 F424 F65960 F131496 F197032 F262568 F328104 F393640 F459176 F524712 F590248 F655784 F721320 F786856 F852392 F917928 F983464 F444 F65980 F131516 F197052 F262588 F328124 F393660 F459196 F524732 F590268 F655804 F721340 F786876 F852412 F917948 F983484 F473 F66009 F131545 F197081 F262617 F328153 F393689 F459225 F524761 F590297 F655833 F721369 F786905 F852441 F917977 F983513 F500 F66036 F131572 F197108 F262644 F328180 F393716 F459252 F524788 F590324 F655860 F721396 F786932 F852468 F918004 F983540 F512 F66048 F131584 F197120 F262656 F328192 F393728 F459264 F524800 F590336 F655872 F721408 F786944 F852480 F918016 F983552 F525 F66061 F131597 F197133 F262669 F328205 F393741 F459277 F524813 F590349 F655885 F721421 F786957 F852493 F918029 F983565 F536 F66072 F131608 F197144 F262680 F328216 F393752 F459288 F524824 F590360 F655896 F721432 F786968 F852504 F918040 F983576 F547 F66083 F131619 F197155 F262691 F328227 F393763 F459299 F524835 F590371 F655907 F721443 F786979 F852515 F918051 F983587" xr:uid="{CAFC0BFE-15AA-4B5B-BE54-22611DF35D4B}">
      <formula1>OFFSET(MunicipioStart,MATCH(INDIRECT(ADDRESS(ROW()-1,COLUMN(),4)),MunicipioColumn,0)-1,1,COUNTIF(MunicipioColumn,INDIRECT(ADDRESS(ROW()-1,COLUMN(),4))),1)</formula1>
    </dataValidation>
    <dataValidation type="whole" operator="greaterThan" allowBlank="1" showInputMessage="1" showErrorMessage="1" sqref="A23:A53 A65559:A65589 A131095:A131125 A196631:A196661 A262167:A262197 A327703:A327733 A393239:A393269 A458775:A458805 A524311:A524341 A589847:A589877 A655383:A655413 A720919:A720949 A786455:A786485 A851991:A852021 A917527:A917557 A983063:A983093 A84 A65620 A131156 A196692 A262228 A327764 A393300 A458836 A524372 A589908 A655444 A720980 A786516 A852052 A917588 A983124 A64:A73 A65600:A65609 A131136:A131145 A196672:A196681 A262208:A262217 A327744:A327753 A393280:A393289 A458816:A458825 A524352:A524361 A589888:A589897 A655424:A655433 A720960:A720969 A786496:A786505 A852032:A852041 A917568:A917577 A983104:A983113 A95:A100 A65631:A65636 A131167:A131172 A196703:A196708 A262239:A262244 A327775:A327780 A393311:A393316 A458847:A458852 A524383:A524388 A589919:A589924 A655455:A655460 A720991:A720996 A786527:A786532 A852063:A852068 A917599:A917604 A983135:A983140 A139:A154 A65675:A65690 A131211:A131226 A196747:A196762 A262283:A262298 A327819:A327834 A393355:A393370 A458891:A458906 A524427:A524442 A589963:A589978 A655499:A655514 A721035:A721050 A786571:A786586 A852107:A852122 A917643:A917658 A983179:A983194 A165 A65701 A131237 A196773 A262309 A327845 A393381 A458917 A524453 A589989 A655525 A721061 A786597 A852133 A917669 A983205 A189 A65725 A131261 A196797 A262333 A327869 A393405 A458941 A524477 A590013 A655549 A721085 A786621 A852157 A917693 A983229 A176:A178 A65712:A65714 A131248:A131250 A196784:A196786 A262320:A262322 A327856:A327858 A393392:A393394 A458928:A458930 A524464:A524466 A590000:A590002 A655536:A655538 A721072:A721074 A786608:A786610 A852144:A852146 A917680:A917682 A983216:A983218 A200 A65736 A131272 A196808 A262344 A327880 A393416 A458952 A524488 A590024 A655560 A721096 A786632 A852168 A917704 A983240 A515:A517 A66051:A66053 A131587:A131589 A197123:A197125 A262659:A262661 A328195:A328197 A393731:A393733 A459267:A459269 A524803:A524805 A590339:A590341 A655875:A655877 A721411:A721413 A786947:A786949 A852483:A852485 A918019:A918021 A983555:A983557 A249 A65785 A131321 A196857 A262393 A327929 A393465 A459001 A524537 A590073 A655609 A721145 A786681 A852217 A917753 A983289 A550 A66086 A131622 A197158 A262694 A328230 A393766 A459302 A524838 A590374 A655910 A721446 A786982 A852518 A918054 A983590 A260:A291 A65796:A65827 A131332:A131363 A196868:A196899 A262404:A262435 A327940:A327971 A393476:A393507 A459012:A459043 A524548:A524579 A590084:A590115 A655620:A655651 A721156:A721187 A786692:A786723 A852228:A852259 A917764:A917795 A983300:A983331 A322 A65858 A131394 A196930 A262466 A328002 A393538 A459074 A524610 A590146 A655682 A721218 A786754 A852290 A917826 A983362 A333:A338 A65869:A65874 A131405:A131410 A196941:A196946 A262477:A262482 A328013:A328018 A393549:A393554 A459085:A459090 A524621:A524626 A590157:A590162 A655693:A655698 A721229:A721234 A786765:A786770 A852301:A852306 A917837:A917842 A983373:A983378 A528 A66064 A131600 A197136 A262672 A328208 A393744 A459280 A524816 A590352 A655888 A721424 A786960 A852496 A918032 A983568 A378:A390 A65914:A65926 A131450:A131462 A196986:A196998 A262522:A262534 A328058:A328070 A393594:A393606 A459130:A459142 A524666:A524678 A590202:A590214 A655738:A655750 A721274:A721286 A786810:A786822 A852346:A852358 A917882:A917894 A983418:A983430 A363:A367 A65899:A65903 A131435:A131439 A196971:A196975 A262507:A262511 A328043:A328047 A393579:A393583 A459115:A459119 A524651:A524655 A590187:A590191 A655723:A655727 A721259:A721263 A786795:A786799 A852331:A852335 A917867:A917871 A983403:A983407 A401 A65937 A131473 A197009 A262545 A328081 A393617 A459153 A524689 A590225 A655761 A721297 A786833 A852369 A917905 A983441 A211:A220 A65747:A65756 A131283:A131292 A196819:A196828 A262355:A262364 A327891:A327900 A393427:A393436 A458963:A458972 A524499:A524508 A590035:A590044 A655571:A655580 A721107:A721116 A786643:A786652 A852179:A852188 A917715:A917724 A983251:A983260 A302 A65838 A131374 A196910 A262446 A327982 A393518 A459054 A524590 A590126 A655662 A721198 A786734 A852270 A917806 A983342 A427:A436 A65963:A65972 A131499:A131508 A197035:A197044 A262571:A262580 A328107:A328116 A393643:A393652 A459179:A459188 A524715:A524724 A590251:A590260 A655787:A655796 A721323:A721332 A786859:A786868 A852395:A852404 A917931:A917940 A983467:A983476 A503:A504 A66039:A66040 A131575:A131576 A197111:A197112 A262647:A262648 A328183:A328184 A393719:A393720 A459255:A459256 A524791:A524792 A590327:A590328 A655863:A655864 A721399:A721400 A786935:A786936 A852471:A852472 A918007:A918008 A983543:A983544 A447:A465 A65983:A66001 A131519:A131537 A197055:A197073 A262591:A262609 A328127:A328145 A393663:A393681 A459199:A459217 A524735:A524753 A590271:A590289 A655807:A655825 A721343:A721361 A786879:A786897 A852415:A852433 A917951:A917969 A983487:A983505 A476:A492 A66012:A66028 A131548:A131564 A197084:A197100 A262620:A262636 A328156:A328172 A393692:A393708 A459228:A459244 A524764:A524780 A590300:A590316 A655836:A655852 A721372:A721388 A786908:A786924 A852444:A852460 A917980:A917996 A983516:A983532 A231:A238 A65767:A65774 A131303:A131310 A196839:A196846 A262375:A262382 A327911:A327918 A393447:A393454 A458983:A458990 A524519:A524526 A590055:A590062 A655591:A655598 A721127:A721134 A786663:A786670 A852199:A852206 A917735:A917742 A983271:A983278 A539 A66075 A131611 A197147 A262683 A328219 A393755 A459291 A524827 A590363 A655899 A721435 A786971 A852507 A918043 A983579 A304:A311 A65840:A65847 A131376:A131383 A196912:A196919 A262448:A262455 A327984:A327991 A393520:A393527 A459056:A459063 A524592:A524599 A590128:A590135 A655664:A655671 A721200:A721207 A786736:A786743 A852272:A852279 A917808:A917815 A983344:A983351 A412:A416 A65948:A65952 A131484:A131488 A197020:A197024 A262556:A262560 A328092:A328096 A393628:A393632 A459164:A459168 A524700:A524704 A590236:A590240 A655772:A655776 A721308:A721312 A786844:A786848 A852380:A852384 A917916:A917920 A983452:A983456 A111:A128 A65647:A65664 A131183:A131200 A196719:A196736 A262255:A262272 A327791:A327808 A393327:A393344 A458863:A458880 A524399:A524416 A589935:A589952 A655471:A655488 A721007:A721024 A786543:A786560 A852079:A852096 A917615:A917632 A983151:A983168" xr:uid="{029CE95E-E357-4C29-B0B8-689D8B2FCA34}">
      <formula1>0</formula1>
    </dataValidation>
    <dataValidation type="list" allowBlank="1" showInputMessage="1" showErrorMessage="1" sqref="C189 C65725 C131261 C196797 C262333 C327869 C393405 C458941 C524477 C590013 C655549 C721085 C786621 C852157 C917693 C983229 C22:C53 C65558:C65589 C131094:C131125 C196630:C196661 C262166:C262197 C327702:C327733 C393238:C393269 C458774:C458805 C524310:C524341 C589846:C589877 C655382:C655413 C720918:C720949 C786454:C786485 C851990:C852021 C917526:C917557 C983062:C983093 C84 C65620 C131156 C196692 C262228 C327764 C393300 C458836 C524372 C589908 C655444 C720980 C786516 C852052 C917588 C983124 C64:C73 C65600:C65609 C131136:C131145 C196672:C196681 C262208:C262217 C327744:C327753 C393280:C393289 C458816:C458825 C524352:C524361 C589888:C589897 C655424:C655433 C720960:C720969 C786496:C786505 C852032:C852041 C917568:C917577 C983104:C983113 C95:C100 C65631:C65636 C131167:C131172 C196703:C196708 C262239:C262244 C327775:C327780 C393311:C393316 C458847:C458852 C524383:C524388 C589919:C589924 C655455:C655460 C720991:C720996 C786527:C786532 C852063:C852068 C917599:C917604 C983135:C983140 C165 C65701 C131237 C196773 C262309 C327845 C393381 C458917 C524453 C589989 C655525 C721061 C786597 C852133 C917669 C983205 C139:C154 C65675:C65690 C131211:C131226 C196747:C196762 C262283:C262298 C327819:C327834 C393355:C393370 C458891:C458906 C524427:C524442 C589963:C589978 C655499:C655514 C721035:C721050 C786571:C786586 C852107:C852122 C917643:C917658 C983179:C983194 C176:C178 C65712:C65714 C131248:C131250 C196784:C196786 C262320:C262322 C327856:C327858 C393392:C393394 C458928:C458930 C524464:C524466 C590000:C590002 C655536:C655538 C721072:C721074 C786608:C786610 C852144:C852146 C917680:C917682 C983216:C983218 C200 C65736 C131272 C196808 C262344 C327880 C393416 C458952 C524488 C590024 C655560 C721096 C786632 C852168 C917704 C983240 C515:C517 C66051:C66053 C131587:C131589 C197123:C197125 C262659:C262661 C328195:C328197 C393731:C393733 C459267:C459269 C524803:C524805 C590339:C590341 C655875:C655877 C721411:C721413 C786947:C786949 C852483:C852485 C918019:C918021 C983555:C983557 C249 C65785 C131321 C196857 C262393 C327929 C393465 C459001 C524537 C590073 C655609 C721145 C786681 C852217 C917753 C983289 C550 C66086 C131622 C197158 C262694 C328230 C393766 C459302 C524838 C590374 C655910 C721446 C786982 C852518 C918054 C983590 C260:C291 C65796:C65827 C131332:C131363 C196868:C196899 C262404:C262435 C327940:C327971 C393476:C393507 C459012:C459043 C524548:C524579 C590084:C590115 C655620:C655651 C721156:C721187 C786692:C786723 C852228:C852259 C917764:C917795 C983300:C983331 C322 C65858 C131394 C196930 C262466 C328002 C393538 C459074 C524610 C590146 C655682 C721218 C786754 C852290 C917826 C983362 C333:C338 C65869:C65874 C131405:C131410 C196941:C196946 C262477:C262482 C328013:C328018 C393549:C393554 C459085:C459090 C524621:C524626 C590157:C590162 C655693:C655698 C721229:C721234 C786765:C786770 C852301:C852306 C917837:C917842 C983373:C983378 C528 C66064 C131600 C197136 C262672 C328208 C393744 C459280 C524816 C590352 C655888 C721424 C786960 C852496 C918032 C983568 C349:C352 C65885:C65888 C131421:C131424 C196957:C196960 C262493:C262496 C328029:C328032 C393565:C393568 C459101:C459104 C524637:C524640 C590173:C590176 C655709:C655712 C721245:C721248 C786781:C786784 C852317:C852320 C917853:C917856 C983389:C983392 C503:C504 C66039:C66040 C131575:C131576 C197111:C197112 C262647:C262648 C328183:C328184 C393719:C393720 C459255:C459256 C524791:C524792 C590327:C590328 C655863:C655864 C721399:C721400 C786935:C786936 C852471:C852472 C918007:C918008 C983543:C983544 C401 C65937 C131473 C197009 C262545 C328081 C393617 C459153 C524689 C590225 C655761 C721297 C786833 C852369 C917905 C983441 C211:C220 C65747:C65756 C131283:C131292 C196819:C196828 C262355:C262364 C327891:C327900 C393427:C393436 C458963:C458972 C524499:C524508 C590035:C590044 C655571:C655580 C721107:C721116 C786643:C786652 C852179:C852188 C917715:C917724 C983251:C983260 C302:C311 C65838:C65847 C131374:C131383 C196910:C196919 C262446:C262455 C327982:C327991 C393518:C393527 C459054:C459063 C524590:C524599 C590126:C590135 C655662:C655671 C721198:C721207 C786734:C786743 C852270:C852279 C917806:C917815 C983342:C983351 C427:C436 C65963:C65972 C131499:C131508 C197035:C197044 C262571:C262580 C328107:C328116 C393643:C393652 C459179:C459188 C524715:C524724 C590251:C590260 C655787:C655796 C721323:C721332 C786859:C786868 C852395:C852404 C917931:C917940 C983467:C983476 C363:C367 C65899:C65903 C131435:C131439 C196971:C196975 C262507:C262511 C328043:C328047 C393579:C393583 C459115:C459119 C524651:C524655 C590187:C590191 C655723:C655727 C721259:C721263 C786795:C786799 C852331:C852335 C917867:C917871 C983403:C983407 C447:C465 C65983:C66001 C131519:C131537 C197055:C197073 C262591:C262609 C328127:C328145 C393663:C393681 C459199:C459217 C524735:C524753 C590271:C590289 C655807:C655825 C721343:C721361 C786879:C786897 C852415:C852433 C917951:C917969 C983487:C983505 C476:C492 C66012:C66028 C131548:C131564 C197084:C197100 C262620:C262636 C328156:C328172 C393692:C393708 C459228:C459244 C524764:C524780 C590300:C590316 C655836:C655852 C721372:C721388 C786908:C786924 C852444:C852460 C917980:C917996 C983516:C983532 C378:C390 C65914:C65926 C131450:C131462 C196986:C196998 C262522:C262534 C328058:C328070 C393594:C393606 C459130:C459142 C524666:C524678 C590202:C590214 C655738:C655750 C721274:C721286 C786810:C786822 C852346:C852358 C917882:C917894 C983418:C983430 C231:C238 C65767:C65774 C131303:C131310 C196839:C196846 C262375:C262382 C327911:C327918 C393447:C393454 C458983:C458990 C524519:C524526 C590055:C590062 C655591:C655598 C721127:C721134 C786663:C786670 C852199:C852206 C917735:C917742 C983271:C983278 C539 C66075 C131611 C197147 C262683 C328219 C393755 C459291 C524827 C590363 C655899 C721435 C786971 C852507 C918043 C983579 C412:C416 C65948:C65952 C131484:C131488 C197020:C197024 C262556:C262560 C328092:C328096 C393628:C393632 C459164:C459168 C524700:C524704 C590236:C590240 C655772:C655776 C721308:C721312 C786844:C786848 C852380:C852384 C917916:C917920 C983452:C983456 C111:C128 C65647:C65664 C131183:C131200 C196719:C196736 C262255:C262272 C327791:C327808 C393327:C393344 C458863:C458880 C524399:C524416 C589935:C589952 C655471:C655488 C721007:C721024 C786543:C786560 C852079:C852096 C917615:C917632 C983151:C983168" xr:uid="{B9B364D3-BB45-4864-88A7-3B30FCE8BA74}">
      <formula1>UnidadesList</formula1>
    </dataValidation>
    <dataValidation type="decimal" operator="greaterThan" allowBlank="1" showInputMessage="1" showErrorMessage="1" sqref="D189:E189 D65725:E65725 D131261:E131261 D196797:E196797 D262333:E262333 D327869:E327869 D393405:E393405 D458941:E458941 D524477:E524477 D590013:E590013 D655549:E655549 D721085:E721085 D786621:E786621 D852157:E852157 D917693:E917693 D983229:E983229 D22:E53 D65558:E65589 D131094:E131125 D196630:E196661 D262166:E262197 D327702:E327733 D393238:E393269 D458774:E458805 D524310:E524341 D589846:E589877 D655382:E655413 D720918:E720949 D786454:E786485 D851990:E852021 D917526:E917557 D983062:E983093 D84:E84 D65620:E65620 D131156:E131156 D196692:E196692 D262228:E262228 D327764:E327764 D393300:E393300 D458836:E458836 D524372:E524372 D589908:E589908 D655444:E655444 D720980:E720980 D786516:E786516 D852052:E852052 D917588:E917588 D983124:E983124 D64:E73 D65600:E65609 D131136:E131145 D196672:E196681 D262208:E262217 D327744:E327753 D393280:E393289 D458816:E458825 D524352:E524361 D589888:E589897 D655424:E655433 D720960:E720969 D786496:E786505 D852032:E852041 D917568:E917577 D983104:E983113 D95:E100 D65631:E65636 D131167:E131172 D196703:E196708 D262239:E262244 D327775:E327780 D393311:E393316 D458847:E458852 D524383:E524388 D589919:E589924 D655455:E655460 D720991:E720996 D786527:E786532 D852063:E852068 D917599:E917604 D983135:E983140 D165:E165 D65701:E65701 D131237:E131237 D196773:E196773 D262309:E262309 D327845:E327845 D393381:E393381 D458917:E458917 D524453:E524453 D589989:E589989 D655525:E655525 D721061:E721061 D786597:E786597 D852133:E852133 D917669:E917669 D983205:E983205 D139:E154 D65675:E65690 D131211:E131226 D196747:E196762 D262283:E262298 D327819:E327834 D393355:E393370 D458891:E458906 D524427:E524442 D589963:E589978 D655499:E655514 D721035:E721050 D786571:E786586 D852107:E852122 D917643:E917658 D983179:E983194 D176:E178 D65712:E65714 D131248:E131250 D196784:E196786 D262320:E262322 D327856:E327858 D393392:E393394 D458928:E458930 D524464:E524466 D590000:E590002 D655536:E655538 D721072:E721074 D786608:E786610 D852144:E852146 D917680:E917682 D983216:E983218 D200:E200 D65736:E65736 D131272:E131272 D196808:E196808 D262344:E262344 D327880:E327880 D393416:E393416 D458952:E458952 D524488:E524488 D590024:E590024 D655560:E655560 D721096:E721096 D786632:E786632 D852168:E852168 D917704:E917704 D983240:E983240 D515:E517 D66051:E66053 D131587:E131589 D197123:E197125 D262659:E262661 D328195:E328197 D393731:E393733 D459267:E459269 D524803:E524805 D590339:E590341 D655875:E655877 D721411:E721413 D786947:E786949 D852483:E852485 D918019:E918021 D983555:E983557 D249:E249 D65785:E65785 D131321:E131321 D196857:E196857 D262393:E262393 D327929:E327929 D393465:E393465 D459001:E459001 D524537:E524537 D590073:E590073 D655609:E655609 D721145:E721145 D786681:E786681 D852217:E852217 D917753:E917753 D983289:E983289 D550:E550 D66086:E66086 D131622:E131622 D197158:E197158 D262694:E262694 D328230:E328230 D393766:E393766 D459302:E459302 D524838:E524838 D590374:E590374 D655910:E655910 D721446:E721446 D786982:E786982 D852518:E852518 D918054:E918054 D983590:E983590 D260:E291 D65796:E65827 D131332:E131363 D196868:E196899 D262404:E262435 D327940:E327971 D393476:E393507 D459012:E459043 D524548:E524579 D590084:E590115 D655620:E655651 D721156:E721187 D786692:E786723 D852228:E852259 D917764:E917795 D983300:E983331 D322:E322 D65858:E65858 D131394:E131394 D196930:E196930 D262466:E262466 D328002:E328002 D393538:E393538 D459074:E459074 D524610:E524610 D590146:E590146 D655682:E655682 D721218:E721218 D786754:E786754 D852290:E852290 D917826:E917826 D983362:E983362 D333:E338 D65869:E65874 D131405:E131410 D196941:E196946 D262477:E262482 D328013:E328018 D393549:E393554 D459085:E459090 D524621:E524626 D590157:E590162 D655693:E655698 D721229:E721234 D786765:E786770 D852301:E852306 D917837:E917842 D983373:E983378 D528:E528 D66064:E66064 D131600:E131600 D197136:E197136 D262672:E262672 D328208:E328208 D393744:E393744 D459280:E459280 D524816:E524816 D590352:E590352 D655888:E655888 D721424:E721424 D786960:E786960 D852496:E852496 D918032:E918032 D983568:E983568 D349:E352 D65885:E65888 D131421:E131424 D196957:E196960 D262493:E262496 D328029:E328032 D393565:E393568 D459101:E459104 D524637:E524640 D590173:E590176 D655709:E655712 D721245:E721248 D786781:E786784 D852317:E852320 D917853:E917856 D983389:E983392 D503:E504 D66039:E66040 D131575:E131576 D197111:E197112 D262647:E262648 D328183:E328184 D393719:E393720 D459255:E459256 D524791:E524792 D590327:E590328 D655863:E655864 D721399:E721400 D786935:E786936 D852471:E852472 D918007:E918008 D983543:E983544 D401:E401 D65937:E65937 D131473:E131473 D197009:E197009 D262545:E262545 D328081:E328081 D393617:E393617 D459153:E459153 D524689:E524689 D590225:E590225 D655761:E655761 D721297:E721297 D786833:E786833 D852369:E852369 D917905:E917905 D983441:E983441 D211:E220 D65747:E65756 D131283:E131292 D196819:E196828 D262355:E262364 D327891:E327900 D393427:E393436 D458963:E458972 D524499:E524508 D590035:E590044 D655571:E655580 D721107:E721116 D786643:E786652 D852179:E852188 D917715:E917724 D983251:E983260 E303:E311 E65839:E65847 E131375:E131383 E196911:E196919 E262447:E262455 E327983:E327991 E393519:E393527 E459055:E459063 E524591:E524599 E590127:E590135 E655663:E655671 E721199:E721207 E786735:E786743 E852271:E852279 E917807:E917815 E983343:E983351 D427:E436 D65963:E65972 D131499:E131508 D197035:E197044 D262571:E262580 D328107:E328116 D393643:E393652 D459179:E459188 D524715:E524724 D590251:E590260 D655787:E655796 D721323:E721332 D786859:E786868 D852395:E852404 D917931:E917940 D983467:E983476 D363:E367 D65899:E65903 D131435:E131439 D196971:E196975 D262507:E262511 D328043:E328047 D393579:E393583 D459115:E459119 D524651:E524655 D590187:E590191 D655723:E655727 D721259:E721263 D786795:E786799 D852331:E852335 D917867:E917871 D983403:E983407 D447:E465 D65983:E66001 D131519:E131537 D197055:E197073 D262591:E262609 D328127:E328145 D393663:E393681 D459199:E459217 D524735:E524753 D590271:E590289 D655807:E655825 D721343:E721361 D786879:E786897 D852415:E852433 D917951:E917969 D983487:E983505 D476:E492 D66012:E66028 D131548:E131564 D197084:E197100 D262620:E262636 D328156:E328172 D393692:E393708 D459228:E459244 D524764:E524780 D590300:E590316 D655836:E655852 D721372:E721388 D786908:E786924 D852444:E852460 D917980:E917996 D983516:E983532 D378:E390 D65914:E65926 D131450:E131462 D196986:E196998 D262522:E262534 D328058:E328070 D393594:E393606 D459130:E459142 D524666:E524678 D590202:E590214 D655738:E655750 D721274:E721286 D786810:E786822 D852346:E852358 D917882:E917894 D983418:E983430 D231:E238 D65767:E65774 D131303:E131310 D196839:E196846 D262375:E262382 D327911:E327918 D393447:E393454 D458983:E458990 D524519:E524526 D590055:E590062 D655591:E655598 D721127:E721134 D786663:E786670 D852199:E852206 D917735:E917742 D983271:E983278 D539:E539 D66075:E66075 D131611:E131611 D197147:E197147 D262683:E262683 D328219:E328219 D393755:E393755 D459291:E459291 D524827:E524827 D590363:E590363 D655899:E655899 D721435:E721435 D786971:E786971 D852507:E852507 D918043:E918043 D983579:E983579 D304:D311 D65840:D65847 D131376:D131383 D196912:D196919 D262448:D262455 D327984:D327991 D393520:D393527 D459056:D459063 D524592:D524599 D590128:D590135 D655664:D655671 D721200:D721207 D786736:D786743 D852272:D852279 D917808:D917815 D983344:D983351 D302:E302 D65838:E65838 D131374:E131374 D196910:E196910 D262446:E262446 D327982:E327982 D393518:E393518 D459054:E459054 D524590:E524590 D590126:E590126 D655662:E655662 D721198:E721198 D786734:E786734 D852270:E852270 D917806:E917806 D983342:E983342 D412:E416 D65948:E65952 D131484:E131488 D197020:E197024 D262556:E262560 D328092:E328096 D393628:E393632 D459164:E459168 D524700:E524704 D590236:E590240 D655772:E655776 D721308:E721312 D786844:E786848 D852380:E852384 D917916:E917920 D983452:E983456 D111:E128 D65647:E65664 D131183:E131200 D196719:E196736 D262255:E262272 D327791:E327808 D393327:E393344 D458863:E458880 D524399:E524416 D589935:E589952 D655471:E655488 D721007:E721024 D786543:E786560 D852079:E852096 D917615:E917632 D983151:E983168" xr:uid="{6A3D7270-7625-4EDF-9D53-646594AE4206}">
      <formula1>0</formula1>
    </dataValidation>
    <dataValidation operator="greaterThan" allowBlank="1" showInputMessage="1" showErrorMessage="1" sqref="E10:F10 E65546:F65546 E131082:F131082 E196618:F196618 E262154:F262154 E327690:F327690 E393226:F393226 E458762:F458762 E524298:F524298 E589834:F589834 E655370:F655370 E720906:F720906 E786442:F786442 E851978:F851978 E917514:F917514 E983050:F983050" xr:uid="{F25A75F0-C66B-42AE-9C09-A33CD3866764}"/>
    <dataValidation type="date" operator="greaterThan" allowBlank="1" showInputMessage="1" showErrorMessage="1" sqref="E12:F12 E65548:F65548 E131084:F131084 E196620:F196620 E262156:F262156 E327692:F327692 E393228:F393228 E458764:F458764 E524300:F524300 E589836:F589836 E655372:F655372 E720908:F720908 E786444:F786444 E851980:F851980 E917516:F917516 E983052:F983052" xr:uid="{3F37485F-C097-478C-AA30-BBF0F2007B6A}">
      <formula1>36526</formula1>
    </dataValidation>
    <dataValidation type="whole" allowBlank="1" showInputMessage="1" showErrorMessage="1" sqref="E11:F11 E65547:F65547 E131083:F131083 E196619:F196619 E262155:F262155 E327691:F327691 E393227:F393227 E458763:F458763 E524299:F524299 E589835:F589835 E655371:F655371 E720907:F720907 E786443:F786443 E851979:F851979 E917515:F917515 E983051:F983051" xr:uid="{8B2E055B-8339-466F-B4DF-54B8E1311F9E}">
      <formula1>1900</formula1>
      <formula2>3000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autoFill="0" autoLine="0" autoPict="0" macro="[1]!Sheet1.CopyNewProcedure">
                <anchor moveWithCells="1" sizeWithCells="1">
                  <from>
                    <xdr:col>0</xdr:col>
                    <xdr:colOff>0</xdr:colOff>
                    <xdr:row>554</xdr:row>
                    <xdr:rowOff>0</xdr:rowOff>
                  </from>
                  <to>
                    <xdr:col>1</xdr:col>
                    <xdr:colOff>333375</xdr:colOff>
                    <xdr:row>556</xdr:row>
                    <xdr:rowOff>19050</xdr:rowOff>
                  </to>
                </anchor>
              </controlPr>
            </control>
          </mc:Choice>
        </mc:AlternateContent>
      </controls>
    </mc:Choice>
  </mc:AlternateContent>
  <tableParts count="30">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TotalEstColumnName</vt:lpstr>
      <vt:lpstr>TotalEstColumnValue</vt:lpstr>
    </vt:vector>
  </TitlesOfParts>
  <Company>IGN-JJHM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Yens</dc:creator>
  <cp:lastModifiedBy>Julio Yens</cp:lastModifiedBy>
  <dcterms:created xsi:type="dcterms:W3CDTF">2023-04-21T15:03:05Z</dcterms:created>
  <dcterms:modified xsi:type="dcterms:W3CDTF">2023-04-21T15:04:05Z</dcterms:modified>
</cp:coreProperties>
</file>