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OAI 2021\OCTUBRE\Contabilidad\"/>
    </mc:Choice>
  </mc:AlternateContent>
  <xr:revisionPtr revIDLastSave="0" documentId="13_ncr:1_{23C77C64-C0C5-481C-B52B-803ED6C3CFB2}" xr6:coauthVersionLast="36" xr6:coauthVersionMax="47" xr10:uidLastSave="{00000000-0000-0000-0000-000000000000}"/>
  <bookViews>
    <workbookView xWindow="0" yWindow="0" windowWidth="4080" windowHeight="7410" xr2:uid="{00000000-000D-0000-FFFF-FFFF00000000}"/>
  </bookViews>
  <sheets>
    <sheet name="Oct 2021 OAI" sheetId="85" r:id="rId1"/>
  </sheets>
  <calcPr calcId="191028"/>
</workbook>
</file>

<file path=xl/calcChain.xml><?xml version="1.0" encoding="utf-8"?>
<calcChain xmlns="http://schemas.openxmlformats.org/spreadsheetml/2006/main">
  <c r="F53" i="85" l="1"/>
  <c r="B52" i="85" l="1"/>
  <c r="B12" i="85"/>
  <c r="B13" i="85" s="1"/>
  <c r="B14" i="85" s="1"/>
  <c r="B15" i="85" s="1"/>
  <c r="B16" i="85" s="1"/>
  <c r="B17" i="85" s="1"/>
  <c r="B18" i="85" s="1"/>
  <c r="B19" i="85" s="1"/>
  <c r="B20" i="85" s="1"/>
  <c r="B21" i="85" s="1"/>
  <c r="B22" i="85" s="1"/>
  <c r="B23" i="85" s="1"/>
  <c r="B24" i="85" s="1"/>
  <c r="B25" i="85" s="1"/>
  <c r="B26" i="85" s="1"/>
  <c r="B27" i="85" s="1"/>
  <c r="B28" i="85" s="1"/>
  <c r="B29" i="85" s="1"/>
  <c r="B30" i="85" s="1"/>
  <c r="B31" i="85" s="1"/>
  <c r="B32" i="85" s="1"/>
  <c r="B33" i="85" s="1"/>
  <c r="B34" i="85" s="1"/>
  <c r="B35" i="85" s="1"/>
  <c r="B36" i="85" s="1"/>
  <c r="B37" i="85" s="1"/>
  <c r="B38" i="85" s="1"/>
  <c r="B39" i="85" s="1"/>
  <c r="B40" i="85" s="1"/>
  <c r="B41" i="85" s="1"/>
  <c r="B42" i="85" s="1"/>
  <c r="B43" i="85" s="1"/>
  <c r="B44" i="85" s="1"/>
  <c r="B45" i="85" s="1"/>
  <c r="B46" i="85" s="1"/>
  <c r="B47" i="85" s="1"/>
  <c r="B48" i="85" s="1"/>
  <c r="B49" i="85" s="1"/>
  <c r="B50" i="85" s="1"/>
  <c r="B51" i="85" s="1"/>
  <c r="B11" i="85" l="1"/>
  <c r="B5" i="85"/>
  <c r="G53" i="85" l="1"/>
  <c r="H10" i="85"/>
  <c r="H11" i="85" s="1"/>
  <c r="H12" i="85" s="1"/>
  <c r="H13" i="85" s="1"/>
  <c r="H14" i="85" s="1"/>
  <c r="H15" i="85" s="1"/>
  <c r="H16" i="85" s="1"/>
  <c r="H17" i="85" s="1"/>
  <c r="H18" i="85" s="1"/>
  <c r="H19" i="85" s="1"/>
  <c r="H20" i="85" s="1"/>
  <c r="H21" i="85" s="1"/>
  <c r="H22" i="85" s="1"/>
  <c r="H23" i="85" s="1"/>
  <c r="H24" i="85" s="1"/>
  <c r="H25" i="85" s="1"/>
  <c r="H26" i="85" s="1"/>
  <c r="H27" i="85" s="1"/>
  <c r="H28" i="85" s="1"/>
  <c r="H29" i="85" s="1"/>
  <c r="H30" i="85" s="1"/>
  <c r="H31" i="85" s="1"/>
  <c r="H32" i="85" s="1"/>
  <c r="H33" i="85" s="1"/>
  <c r="H34" i="85" s="1"/>
  <c r="H35" i="85" s="1"/>
  <c r="H36" i="85" s="1"/>
  <c r="H37" i="85" s="1"/>
  <c r="H38" i="85" s="1"/>
  <c r="H39" i="85" s="1"/>
  <c r="H40" i="85" s="1"/>
  <c r="H41" i="85" s="1"/>
  <c r="H42" i="85" s="1"/>
  <c r="H43" i="85" s="1"/>
  <c r="H44" i="85" s="1"/>
  <c r="H45" i="85" s="1"/>
  <c r="H46" i="85" s="1"/>
  <c r="H47" i="85" s="1"/>
  <c r="H48" i="85" s="1"/>
  <c r="H49" i="85" s="1"/>
  <c r="H50" i="85" s="1"/>
  <c r="H51" i="85" s="1"/>
  <c r="H52" i="85" s="1"/>
  <c r="H53" i="85" s="1"/>
</calcChain>
</file>

<file path=xl/sharedStrings.xml><?xml version="1.0" encoding="utf-8"?>
<sst xmlns="http://schemas.openxmlformats.org/spreadsheetml/2006/main" count="105" uniqueCount="76">
  <si>
    <t>"José Joaquín Hungría Morell"</t>
  </si>
  <si>
    <t>FECHA</t>
  </si>
  <si>
    <t>NÚMERO DE LIB</t>
  </si>
  <si>
    <t>DETALLE</t>
  </si>
  <si>
    <t>CRÉDITO</t>
  </si>
  <si>
    <t>DÉBITO</t>
  </si>
  <si>
    <t>SERVICIOS   PERSONALES.</t>
  </si>
  <si>
    <t>SERVICIOS NO  PERSONALES.</t>
  </si>
  <si>
    <t>CONTRIBUCIONES AL SEGURO DE SALUD.</t>
  </si>
  <si>
    <t>CONTRIBUCIONES AL SEGURO DE PENSIONES.</t>
  </si>
  <si>
    <t>CONTRIBUCIONES AL SEGURO DE RIESGO LABORAL.</t>
  </si>
  <si>
    <t>Instituto  Geográfico  Nacional</t>
  </si>
  <si>
    <t>(Valores en  RD$)</t>
  </si>
  <si>
    <t>Cuenta Bancaria:010-020600-0</t>
  </si>
  <si>
    <t>NO.</t>
  </si>
  <si>
    <t>BALANCE</t>
  </si>
  <si>
    <t>BALANCE INICIAL</t>
  </si>
  <si>
    <t>MONTO NETO</t>
  </si>
  <si>
    <t xml:space="preserve">           Revisado Por:</t>
  </si>
  <si>
    <t xml:space="preserve">                                    Elaborado Por:</t>
  </si>
  <si>
    <t xml:space="preserve">Enc. Administrativa Financiera </t>
  </si>
  <si>
    <t xml:space="preserve">                                 Enc. de Contabilidad </t>
  </si>
  <si>
    <t>María Lajara Herrera De Ruiz</t>
  </si>
  <si>
    <t xml:space="preserve">                              Brenda Y. Matos De Ogando</t>
  </si>
  <si>
    <t>PAGO SERVICIO DE DATOS OCTUBRE  2021.</t>
  </si>
  <si>
    <t>PAGO SEGURO MÉDICO OCTUBRE  2021.</t>
  </si>
  <si>
    <t>PAGO ADQUISICIÓN DE DERECHO DE USO SEPTIEMBRE 2021.</t>
  </si>
  <si>
    <t>PAGO SERVICIO DE ALQUILER OCTUBRE 2021.</t>
  </si>
  <si>
    <t>PAGO SERVICIO DE ENERGIA ELÉCTRICA OCTUBRE 2021</t>
  </si>
  <si>
    <t>PAGO SERVICIO ALQUILER IMPRESORAS MULTIFUNCIONALES OCTUBRE 2021.</t>
  </si>
  <si>
    <t>PAGO SERVICIO DE CONFECCIÓN E INSTALACIÓN  CRISTAL Y AJSUTES DE CIERRES DE BOTELLAS</t>
  </si>
  <si>
    <t>PAGO ADQUISICIÓN DE ALCOHOL PARA USO INSTITUCIONAL SEPTIEMBRE 2021.</t>
  </si>
  <si>
    <t>PAGO ADQUISICIÓN DE AGUA PARA EL CONSUMO HUMANO OCTUBRE 2021.</t>
  </si>
  <si>
    <t>PAGO SERVICIO DE PUBLICACIÓN DE AVISO DE CONCURSO EXTERNO INSTITUCIONAL OCTUBRE 2021.</t>
  </si>
  <si>
    <t>PAGO SERVICIO DE MANTENIMIENTO VEHICULO INSTITUCIONAL OCTUBRE 2021.</t>
  </si>
  <si>
    <t>PAGO SERVICIO TELEFÓNICO OCTUBRE  2021.</t>
  </si>
  <si>
    <t>PAGO RENOVACIÓN POLIZA DE SEGUROS VEHICULOS DE MOTOR OCTUBRE 2021.</t>
  </si>
  <si>
    <t>NÓMINA  FIJA OCTUBRE  2021.</t>
  </si>
  <si>
    <t>NÓMINA  PERÍODO PROBATORIO  OCTUBRE 2021.</t>
  </si>
  <si>
    <t>NÓMINA DIFERENCIAL PERSONAL TEMPORAL EN CARGOS DE CARRERA SEPTIEMBRE  2021.</t>
  </si>
  <si>
    <t>NÓMINA  PERSONAL TEMPORAL EN CARGOS DE CARRERA OCTUBRE 2021.</t>
  </si>
  <si>
    <t>VIÁTICOS PERSONAL INSTITUCIONAL OCTUBRE  2021</t>
  </si>
  <si>
    <t>NÓMINA COMPLEMENTARIA SUELDO A PERSONAL FIJO TEMPORAL EN CARGOS DE CARRERA SEPTIEMBRE  2021.</t>
  </si>
  <si>
    <t>NÓMINA COMPLEMENTARIA SUELDO A PERSONAL FIJO TEMPORAL EN CARGOS DE CARRERA OCTUBRE 2021.</t>
  </si>
  <si>
    <t>NÓMINA GRATIFICACIONES POR PASANTIA OCTUBRE 2021.</t>
  </si>
  <si>
    <t>NÓMINA  BONO DESEMPEÑO A SERVIDORES DE CARRERA 2020.</t>
  </si>
  <si>
    <t>NÓMINA  REINTEGRO PERÍODO PROBATORIO  JULIO 2021.</t>
  </si>
  <si>
    <t>NÓMINA  REINTEGRO PERSONAL FIJO SEPTIEMBRE  2021.</t>
  </si>
  <si>
    <t>4822-1</t>
  </si>
  <si>
    <t>4797-1</t>
  </si>
  <si>
    <t>786-1</t>
  </si>
  <si>
    <t>788-1</t>
  </si>
  <si>
    <t>790-1</t>
  </si>
  <si>
    <t>00-5024</t>
  </si>
  <si>
    <t>00-5030</t>
  </si>
  <si>
    <t>743-1</t>
  </si>
  <si>
    <t>774-1</t>
  </si>
  <si>
    <t>772-1</t>
  </si>
  <si>
    <t>830-1</t>
  </si>
  <si>
    <t>836-1</t>
  </si>
  <si>
    <t>839-1</t>
  </si>
  <si>
    <t>745-1</t>
  </si>
  <si>
    <t>750-1</t>
  </si>
  <si>
    <t>751-1</t>
  </si>
  <si>
    <t>753-1</t>
  </si>
  <si>
    <t>757-1</t>
  </si>
  <si>
    <t>763-1</t>
  </si>
  <si>
    <t>776-1</t>
  </si>
  <si>
    <t>778-1</t>
  </si>
  <si>
    <t>797-1</t>
  </si>
  <si>
    <t>801-1</t>
  </si>
  <si>
    <t>805-1</t>
  </si>
  <si>
    <t>815-1</t>
  </si>
  <si>
    <t>820-1</t>
  </si>
  <si>
    <t>821-1</t>
  </si>
  <si>
    <t>842-1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</si>
</sst>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4"/>
      <name val="Calibri"/>
      <family val="2"/>
      <scheme val="minor"/>
    </font>
    <font>
      <b/>
      <sz val="14"/>
      <name val="Times New Roman"/>
      <family val="1"/>
    </font>
    <font>
      <b/>
      <u val="double"/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u val="double"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>
      <alignment vertical="top"/>
    </xf>
    <xf numFmtId="43" fontId="3" fillId="0" borderId="0" applyFont="0" applyFill="0" applyBorder="0" applyAlignment="0" applyProtection="0">
      <alignment vertical="top"/>
    </xf>
    <xf numFmtId="0" fontId="4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6" fillId="0" borderId="0" xfId="0" applyFo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/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9" fillId="0" borderId="0" xfId="0" applyFont="1"/>
    <xf numFmtId="0" fontId="10" fillId="2" borderId="1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3" fontId="10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14" fontId="5" fillId="3" borderId="7" xfId="0" applyNumberFormat="1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/>
    <xf numFmtId="43" fontId="8" fillId="3" borderId="7" xfId="1" applyFont="1" applyFill="1" applyBorder="1" applyAlignment="1">
      <alignment horizontal="center" vertical="center" wrapText="1"/>
    </xf>
    <xf numFmtId="43" fontId="8" fillId="3" borderId="8" xfId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14" fontId="5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43" fontId="8" fillId="3" borderId="1" xfId="1" applyFont="1" applyFill="1" applyBorder="1" applyAlignment="1">
      <alignment horizontal="center" vertical="center" wrapText="1"/>
    </xf>
    <xf numFmtId="43" fontId="8" fillId="3" borderId="10" xfId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3" borderId="0" xfId="0" applyFont="1" applyFill="1" applyAlignment="1">
      <alignment vertical="center"/>
    </xf>
    <xf numFmtId="0" fontId="8" fillId="3" borderId="0" xfId="0" applyFont="1" applyFill="1"/>
    <xf numFmtId="43" fontId="5" fillId="0" borderId="0" xfId="0" applyNumberFormat="1" applyFont="1" applyAlignment="1">
      <alignment vertical="center"/>
    </xf>
    <xf numFmtId="43" fontId="8" fillId="0" borderId="0" xfId="0" applyNumberFormat="1" applyFont="1"/>
    <xf numFmtId="0" fontId="8" fillId="0" borderId="1" xfId="0" applyFont="1" applyFill="1" applyBorder="1"/>
    <xf numFmtId="4" fontId="11" fillId="4" borderId="11" xfId="0" applyNumberFormat="1" applyFont="1" applyFill="1" applyBorder="1" applyAlignment="1">
      <alignment vertical="center" wrapText="1"/>
    </xf>
    <xf numFmtId="4" fontId="11" fillId="4" borderId="12" xfId="0" applyNumberFormat="1" applyFont="1" applyFill="1" applyBorder="1" applyAlignment="1">
      <alignment vertical="center" wrapText="1"/>
    </xf>
    <xf numFmtId="4" fontId="12" fillId="4" borderId="12" xfId="0" applyNumberFormat="1" applyFont="1" applyFill="1" applyBorder="1" applyAlignment="1">
      <alignment horizontal="center" vertical="center" wrapText="1"/>
    </xf>
    <xf numFmtId="43" fontId="11" fillId="4" borderId="12" xfId="1" applyFont="1" applyFill="1" applyBorder="1" applyAlignment="1">
      <alignment vertical="center" wrapText="1"/>
    </xf>
    <xf numFmtId="43" fontId="11" fillId="4" borderId="13" xfId="1" applyFont="1" applyFill="1" applyBorder="1" applyAlignment="1">
      <alignment vertical="center" wrapText="1"/>
    </xf>
    <xf numFmtId="4" fontId="11" fillId="3" borderId="0" xfId="0" applyNumberFormat="1" applyFont="1" applyFill="1" applyBorder="1" applyAlignment="1">
      <alignment vertical="center" wrapText="1"/>
    </xf>
    <xf numFmtId="4" fontId="12" fillId="3" borderId="0" xfId="0" applyNumberFormat="1" applyFont="1" applyFill="1" applyBorder="1" applyAlignment="1">
      <alignment horizontal="center" vertical="center" wrapText="1"/>
    </xf>
    <xf numFmtId="4" fontId="13" fillId="3" borderId="0" xfId="0" applyNumberFormat="1" applyFont="1" applyFill="1" applyBorder="1" applyAlignment="1">
      <alignment vertical="center" wrapText="1"/>
    </xf>
    <xf numFmtId="43" fontId="8" fillId="3" borderId="0" xfId="0" applyNumberFormat="1" applyFont="1" applyFill="1"/>
    <xf numFmtId="0" fontId="10" fillId="3" borderId="0" xfId="0" applyFont="1" applyFill="1"/>
    <xf numFmtId="43" fontId="5" fillId="0" borderId="0" xfId="0" applyNumberFormat="1" applyFont="1"/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/>
    </xf>
  </cellXfs>
  <cellStyles count="9">
    <cellStyle name="Comma 2 2" xfId="8" xr:uid="{00000000-0005-0000-0000-000000000000}"/>
    <cellStyle name="Millares" xfId="1" builtinId="3"/>
    <cellStyle name="Millares 2" xfId="6" xr:uid="{00000000-0005-0000-0000-000002000000}"/>
    <cellStyle name="Millares 3" xfId="4" xr:uid="{00000000-0005-0000-0000-000003000000}"/>
    <cellStyle name="Normal" xfId="0" builtinId="0"/>
    <cellStyle name="Normal 2" xfId="7" xr:uid="{00000000-0005-0000-0000-000005000000}"/>
    <cellStyle name="Normal 3" xfId="2" xr:uid="{00000000-0005-0000-0000-000006000000}"/>
    <cellStyle name="Normal 3 2" xfId="5" xr:uid="{00000000-0005-0000-0000-000007000000}"/>
    <cellStyle name="Normal 9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9296400</xdr:colOff>
      <xdr:row>0</xdr:row>
      <xdr:rowOff>342900</xdr:rowOff>
    </xdr:from>
    <xdr:to>
      <xdr:col>4</xdr:col>
      <xdr:colOff>15163799</xdr:colOff>
      <xdr:row>1</xdr:row>
      <xdr:rowOff>1174751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F69C0C6A-E4EB-4756-A8AC-74E66213B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27300" y="342900"/>
          <a:ext cx="5867399" cy="2012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EB3E0-2412-4E39-9614-08F9B5DAFE68}">
  <sheetPr>
    <pageSetUpPr fitToPage="1"/>
  </sheetPr>
  <dimension ref="A1:K95"/>
  <sheetViews>
    <sheetView showGridLines="0" tabSelected="1" topLeftCell="A16" zoomScale="50" zoomScaleNormal="50" workbookViewId="0">
      <selection activeCell="E65" sqref="E65"/>
    </sheetView>
  </sheetViews>
  <sheetFormatPr baseColWidth="10" defaultColWidth="70" defaultRowHeight="18.75" x14ac:dyDescent="0.3"/>
  <cols>
    <col min="1" max="1" width="70" style="14"/>
    <col min="2" max="2" width="19" style="14" customWidth="1"/>
    <col min="3" max="3" width="37.5703125" style="14" customWidth="1"/>
    <col min="4" max="4" width="41.7109375" style="14" customWidth="1"/>
    <col min="5" max="5" width="157.140625" style="4" customWidth="1"/>
    <col min="6" max="7" width="35.28515625" style="14" customWidth="1"/>
    <col min="8" max="8" width="35.28515625" style="4" customWidth="1"/>
    <col min="9" max="16384" width="70" style="14"/>
  </cols>
  <sheetData>
    <row r="1" spans="1:11" s="4" customFormat="1" x14ac:dyDescent="0.3">
      <c r="A1" s="1"/>
      <c r="B1" s="2"/>
      <c r="C1" s="1"/>
      <c r="D1" s="3"/>
      <c r="E1" s="1"/>
      <c r="F1" s="3"/>
      <c r="G1" s="3"/>
      <c r="H1" s="1"/>
    </row>
    <row r="2" spans="1:11" s="4" customFormat="1" x14ac:dyDescent="0.3">
      <c r="A2" s="1"/>
      <c r="B2" s="2"/>
      <c r="C2" s="1"/>
      <c r="D2" s="3"/>
      <c r="E2" s="1"/>
      <c r="F2" s="3"/>
      <c r="G2" s="3"/>
      <c r="H2" s="1"/>
    </row>
    <row r="3" spans="1:11" s="6" customFormat="1" x14ac:dyDescent="0.3">
      <c r="A3" s="5"/>
      <c r="B3" s="49" t="s">
        <v>11</v>
      </c>
      <c r="C3" s="49"/>
      <c r="D3" s="49"/>
      <c r="E3" s="49"/>
      <c r="F3" s="49"/>
      <c r="G3" s="49"/>
      <c r="H3" s="49"/>
    </row>
    <row r="4" spans="1:11" s="6" customFormat="1" x14ac:dyDescent="0.3">
      <c r="A4" s="5"/>
      <c r="B4" s="49" t="s">
        <v>0</v>
      </c>
      <c r="C4" s="49"/>
      <c r="D4" s="49"/>
      <c r="E4" s="49"/>
      <c r="F4" s="49"/>
      <c r="G4" s="49"/>
      <c r="H4" s="49"/>
    </row>
    <row r="5" spans="1:11" s="6" customFormat="1" x14ac:dyDescent="0.3">
      <c r="A5" s="5"/>
      <c r="B5" s="49" t="e">
        <f>#REF!</f>
        <v>#REF!</v>
      </c>
      <c r="C5" s="49"/>
      <c r="D5" s="49"/>
      <c r="E5" s="49"/>
      <c r="F5" s="49"/>
      <c r="G5" s="49"/>
      <c r="H5" s="49"/>
    </row>
    <row r="6" spans="1:11" s="8" customFormat="1" x14ac:dyDescent="0.3">
      <c r="A6" s="7"/>
      <c r="B6" s="50" t="s">
        <v>12</v>
      </c>
      <c r="C6" s="50"/>
      <c r="D6" s="50"/>
      <c r="E6" s="50"/>
      <c r="F6" s="50"/>
      <c r="G6" s="50"/>
      <c r="H6" s="50"/>
    </row>
    <row r="7" spans="1:11" s="8" customFormat="1" ht="19.5" thickBot="1" x14ac:dyDescent="0.35">
      <c r="A7" s="7"/>
      <c r="B7" s="50" t="s">
        <v>13</v>
      </c>
      <c r="C7" s="50"/>
      <c r="D7" s="50"/>
      <c r="E7" s="50"/>
      <c r="F7" s="50"/>
      <c r="G7" s="50"/>
      <c r="H7" s="50"/>
    </row>
    <row r="8" spans="1:11" ht="19.5" thickBot="1" x14ac:dyDescent="0.35">
      <c r="A8" s="9"/>
      <c r="B8" s="10" t="s">
        <v>14</v>
      </c>
      <c r="C8" s="11" t="s">
        <v>1</v>
      </c>
      <c r="D8" s="12" t="s">
        <v>2</v>
      </c>
      <c r="E8" s="11" t="s">
        <v>3</v>
      </c>
      <c r="F8" s="12" t="s">
        <v>5</v>
      </c>
      <c r="G8" s="11" t="s">
        <v>4</v>
      </c>
      <c r="H8" s="13" t="s">
        <v>15</v>
      </c>
    </row>
    <row r="9" spans="1:11" ht="19.5" thickBot="1" x14ac:dyDescent="0.35">
      <c r="A9" s="9"/>
      <c r="B9" s="15"/>
      <c r="C9" s="16"/>
      <c r="D9" s="16"/>
      <c r="E9" s="15" t="s">
        <v>16</v>
      </c>
      <c r="F9" s="16"/>
      <c r="G9" s="16"/>
      <c r="H9" s="17">
        <v>17198349.989999998</v>
      </c>
    </row>
    <row r="10" spans="1:11" s="18" customFormat="1" x14ac:dyDescent="0.3">
      <c r="B10" s="19">
        <v>1</v>
      </c>
      <c r="C10" s="20">
        <v>44489</v>
      </c>
      <c r="D10" s="21" t="s">
        <v>48</v>
      </c>
      <c r="E10" s="22" t="s">
        <v>6</v>
      </c>
      <c r="F10" s="23"/>
      <c r="G10" s="23">
        <v>4136864</v>
      </c>
      <c r="H10" s="24">
        <f>H9+G10</f>
        <v>21335213.989999998</v>
      </c>
    </row>
    <row r="11" spans="1:11" s="18" customFormat="1" x14ac:dyDescent="0.3">
      <c r="B11" s="25">
        <f>B10+1</f>
        <v>2</v>
      </c>
      <c r="C11" s="26">
        <v>44489</v>
      </c>
      <c r="D11" s="27" t="s">
        <v>49</v>
      </c>
      <c r="E11" s="28" t="s">
        <v>7</v>
      </c>
      <c r="F11" s="29"/>
      <c r="G11" s="29">
        <v>1435675.66</v>
      </c>
      <c r="H11" s="30">
        <f>H10+G11</f>
        <v>22770889.649999999</v>
      </c>
    </row>
    <row r="12" spans="1:11" s="18" customFormat="1" ht="111.6" customHeight="1" x14ac:dyDescent="0.3">
      <c r="B12" s="25">
        <f t="shared" ref="B12:B52" si="0">B11+1</f>
        <v>3</v>
      </c>
      <c r="C12" s="26">
        <v>44481</v>
      </c>
      <c r="D12" s="27" t="s">
        <v>50</v>
      </c>
      <c r="E12" s="31" t="s">
        <v>37</v>
      </c>
      <c r="F12" s="29">
        <v>-2450000</v>
      </c>
      <c r="G12" s="29"/>
      <c r="H12" s="30">
        <f>H11+F12</f>
        <v>20320889.649999999</v>
      </c>
    </row>
    <row r="13" spans="1:11" s="32" customFormat="1" x14ac:dyDescent="0.3">
      <c r="B13" s="25">
        <f t="shared" si="0"/>
        <v>4</v>
      </c>
      <c r="C13" s="26">
        <v>44481</v>
      </c>
      <c r="D13" s="27" t="s">
        <v>50</v>
      </c>
      <c r="E13" s="31" t="s">
        <v>8</v>
      </c>
      <c r="F13" s="29">
        <v>-166756.79999999999</v>
      </c>
      <c r="G13" s="29"/>
      <c r="H13" s="30">
        <f t="shared" ref="H13:H52" si="1">H12+F13</f>
        <v>20154132.849999998</v>
      </c>
      <c r="J13" s="18"/>
      <c r="K13" s="18"/>
    </row>
    <row r="14" spans="1:11" s="33" customFormat="1" x14ac:dyDescent="0.3">
      <c r="B14" s="25">
        <f t="shared" si="0"/>
        <v>5</v>
      </c>
      <c r="C14" s="26">
        <v>44481</v>
      </c>
      <c r="D14" s="27" t="s">
        <v>50</v>
      </c>
      <c r="E14" s="31" t="s">
        <v>9</v>
      </c>
      <c r="F14" s="29">
        <v>-173950</v>
      </c>
      <c r="G14" s="29"/>
      <c r="H14" s="30">
        <f t="shared" si="1"/>
        <v>19980182.849999998</v>
      </c>
      <c r="J14" s="18"/>
      <c r="K14" s="18"/>
    </row>
    <row r="15" spans="1:11" s="18" customFormat="1" x14ac:dyDescent="0.3">
      <c r="B15" s="25">
        <f t="shared" si="0"/>
        <v>6</v>
      </c>
      <c r="C15" s="26">
        <v>44481</v>
      </c>
      <c r="D15" s="27" t="s">
        <v>50</v>
      </c>
      <c r="E15" s="31" t="s">
        <v>10</v>
      </c>
      <c r="F15" s="29">
        <v>-20062.900000000001</v>
      </c>
      <c r="G15" s="29"/>
      <c r="H15" s="30">
        <f t="shared" si="1"/>
        <v>19960119.949999999</v>
      </c>
      <c r="I15" s="34"/>
    </row>
    <row r="16" spans="1:11" s="9" customFormat="1" x14ac:dyDescent="0.3">
      <c r="B16" s="25">
        <f t="shared" si="0"/>
        <v>7</v>
      </c>
      <c r="C16" s="26">
        <v>44481</v>
      </c>
      <c r="D16" s="27" t="s">
        <v>51</v>
      </c>
      <c r="E16" s="31" t="s">
        <v>40</v>
      </c>
      <c r="F16" s="29">
        <v>-1033000</v>
      </c>
      <c r="G16" s="29"/>
      <c r="H16" s="30">
        <f t="shared" si="1"/>
        <v>18927119.949999999</v>
      </c>
      <c r="I16" s="35"/>
      <c r="J16" s="18"/>
      <c r="K16" s="18"/>
    </row>
    <row r="17" spans="2:8" s="9" customFormat="1" x14ac:dyDescent="0.3">
      <c r="B17" s="25">
        <f t="shared" si="0"/>
        <v>8</v>
      </c>
      <c r="C17" s="26">
        <v>44481</v>
      </c>
      <c r="D17" s="27" t="s">
        <v>51</v>
      </c>
      <c r="E17" s="31" t="s">
        <v>8</v>
      </c>
      <c r="F17" s="29">
        <v>-73239.7</v>
      </c>
      <c r="G17" s="29"/>
      <c r="H17" s="30">
        <f t="shared" si="1"/>
        <v>18853880.25</v>
      </c>
    </row>
    <row r="18" spans="2:8" s="9" customFormat="1" x14ac:dyDescent="0.3">
      <c r="B18" s="25">
        <f t="shared" si="0"/>
        <v>9</v>
      </c>
      <c r="C18" s="26">
        <v>44481</v>
      </c>
      <c r="D18" s="27" t="s">
        <v>51</v>
      </c>
      <c r="E18" s="31" t="s">
        <v>9</v>
      </c>
      <c r="F18" s="29">
        <v>-73343</v>
      </c>
      <c r="G18" s="29"/>
      <c r="H18" s="30">
        <f t="shared" si="1"/>
        <v>18780537.25</v>
      </c>
    </row>
    <row r="19" spans="2:8" s="9" customFormat="1" x14ac:dyDescent="0.3">
      <c r="B19" s="25">
        <f t="shared" si="0"/>
        <v>10</v>
      </c>
      <c r="C19" s="26">
        <v>44481</v>
      </c>
      <c r="D19" s="27" t="s">
        <v>51</v>
      </c>
      <c r="E19" s="31" t="s">
        <v>10</v>
      </c>
      <c r="F19" s="29">
        <v>-7534.8</v>
      </c>
      <c r="G19" s="29"/>
      <c r="H19" s="30">
        <f t="shared" si="1"/>
        <v>18773002.449999999</v>
      </c>
    </row>
    <row r="20" spans="2:8" s="9" customFormat="1" x14ac:dyDescent="0.3">
      <c r="B20" s="25">
        <f t="shared" si="0"/>
        <v>11</v>
      </c>
      <c r="C20" s="26">
        <v>44481</v>
      </c>
      <c r="D20" s="27" t="s">
        <v>52</v>
      </c>
      <c r="E20" s="31" t="s">
        <v>38</v>
      </c>
      <c r="F20" s="29">
        <v>-52000</v>
      </c>
      <c r="G20" s="29"/>
      <c r="H20" s="30">
        <f t="shared" si="1"/>
        <v>18721002.449999999</v>
      </c>
    </row>
    <row r="21" spans="2:8" s="9" customFormat="1" x14ac:dyDescent="0.3">
      <c r="B21" s="25">
        <f t="shared" si="0"/>
        <v>12</v>
      </c>
      <c r="C21" s="26">
        <v>44481</v>
      </c>
      <c r="D21" s="27" t="s">
        <v>52</v>
      </c>
      <c r="E21" s="31" t="s">
        <v>8</v>
      </c>
      <c r="F21" s="29">
        <v>-3686.8</v>
      </c>
      <c r="G21" s="29"/>
      <c r="H21" s="30">
        <f t="shared" si="1"/>
        <v>18717315.649999999</v>
      </c>
    </row>
    <row r="22" spans="2:8" s="9" customFormat="1" x14ac:dyDescent="0.3">
      <c r="B22" s="25">
        <f t="shared" si="0"/>
        <v>13</v>
      </c>
      <c r="C22" s="26">
        <v>44481</v>
      </c>
      <c r="D22" s="27" t="s">
        <v>52</v>
      </c>
      <c r="E22" s="31" t="s">
        <v>9</v>
      </c>
      <c r="F22" s="29">
        <v>-3692</v>
      </c>
      <c r="G22" s="29"/>
      <c r="H22" s="30">
        <f t="shared" si="1"/>
        <v>18713623.649999999</v>
      </c>
    </row>
    <row r="23" spans="2:8" s="9" customFormat="1" x14ac:dyDescent="0.3">
      <c r="B23" s="25">
        <f t="shared" si="0"/>
        <v>14</v>
      </c>
      <c r="C23" s="26">
        <v>44481</v>
      </c>
      <c r="D23" s="27" t="s">
        <v>52</v>
      </c>
      <c r="E23" s="31" t="s">
        <v>10</v>
      </c>
      <c r="F23" s="29">
        <v>-598</v>
      </c>
      <c r="G23" s="29"/>
      <c r="H23" s="30">
        <f t="shared" si="1"/>
        <v>18713025.649999999</v>
      </c>
    </row>
    <row r="24" spans="2:8" s="9" customFormat="1" x14ac:dyDescent="0.3">
      <c r="B24" s="25">
        <f t="shared" si="0"/>
        <v>15</v>
      </c>
      <c r="C24" s="26">
        <v>44477</v>
      </c>
      <c r="D24" s="27" t="s">
        <v>53</v>
      </c>
      <c r="E24" s="31" t="s">
        <v>46</v>
      </c>
      <c r="F24" s="29">
        <v>46765.53</v>
      </c>
      <c r="G24" s="29"/>
      <c r="H24" s="30">
        <f t="shared" si="1"/>
        <v>18759791.18</v>
      </c>
    </row>
    <row r="25" spans="2:8" s="9" customFormat="1" x14ac:dyDescent="0.3">
      <c r="B25" s="25">
        <f t="shared" si="0"/>
        <v>16</v>
      </c>
      <c r="C25" s="26">
        <v>44477</v>
      </c>
      <c r="D25" s="27" t="s">
        <v>54</v>
      </c>
      <c r="E25" s="31" t="s">
        <v>47</v>
      </c>
      <c r="F25" s="29">
        <v>156816.87</v>
      </c>
      <c r="G25" s="29"/>
      <c r="H25" s="30">
        <f t="shared" si="1"/>
        <v>18916608.050000001</v>
      </c>
    </row>
    <row r="26" spans="2:8" s="9" customFormat="1" x14ac:dyDescent="0.3">
      <c r="B26" s="25">
        <f t="shared" si="0"/>
        <v>17</v>
      </c>
      <c r="C26" s="26">
        <v>44470</v>
      </c>
      <c r="D26" s="27" t="s">
        <v>55</v>
      </c>
      <c r="E26" s="31" t="s">
        <v>39</v>
      </c>
      <c r="F26" s="29">
        <v>-126000</v>
      </c>
      <c r="G26" s="29"/>
      <c r="H26" s="30">
        <f t="shared" si="1"/>
        <v>18790608.050000001</v>
      </c>
    </row>
    <row r="27" spans="2:8" s="9" customFormat="1" x14ac:dyDescent="0.3">
      <c r="B27" s="25">
        <f t="shared" si="0"/>
        <v>18</v>
      </c>
      <c r="C27" s="26">
        <v>44470</v>
      </c>
      <c r="D27" s="27" t="s">
        <v>55</v>
      </c>
      <c r="E27" s="31" t="s">
        <v>8</v>
      </c>
      <c r="F27" s="29">
        <v>-8933.4</v>
      </c>
      <c r="G27" s="29"/>
      <c r="H27" s="30">
        <f t="shared" si="1"/>
        <v>18781674.650000002</v>
      </c>
    </row>
    <row r="28" spans="2:8" s="9" customFormat="1" x14ac:dyDescent="0.3">
      <c r="B28" s="25">
        <f t="shared" si="0"/>
        <v>19</v>
      </c>
      <c r="C28" s="26">
        <v>44470</v>
      </c>
      <c r="D28" s="27" t="s">
        <v>55</v>
      </c>
      <c r="E28" s="31" t="s">
        <v>9</v>
      </c>
      <c r="F28" s="29">
        <v>-8946</v>
      </c>
      <c r="G28" s="29"/>
      <c r="H28" s="30">
        <f t="shared" si="1"/>
        <v>18772728.650000002</v>
      </c>
    </row>
    <row r="29" spans="2:8" s="9" customFormat="1" x14ac:dyDescent="0.3">
      <c r="B29" s="25">
        <f t="shared" si="0"/>
        <v>20</v>
      </c>
      <c r="C29" s="26">
        <v>44470</v>
      </c>
      <c r="D29" s="27" t="s">
        <v>55</v>
      </c>
      <c r="E29" s="31" t="s">
        <v>10</v>
      </c>
      <c r="F29" s="29">
        <v>-532.4</v>
      </c>
      <c r="G29" s="29"/>
      <c r="H29" s="30">
        <f t="shared" si="1"/>
        <v>18772196.250000004</v>
      </c>
    </row>
    <row r="30" spans="2:8" s="9" customFormat="1" x14ac:dyDescent="0.3">
      <c r="B30" s="25">
        <f t="shared" si="0"/>
        <v>21</v>
      </c>
      <c r="C30" s="26">
        <v>44477</v>
      </c>
      <c r="D30" s="27" t="s">
        <v>56</v>
      </c>
      <c r="E30" s="31" t="s">
        <v>42</v>
      </c>
      <c r="F30" s="29">
        <v>-79000</v>
      </c>
      <c r="G30" s="29"/>
      <c r="H30" s="30">
        <f t="shared" si="1"/>
        <v>18693196.250000004</v>
      </c>
    </row>
    <row r="31" spans="2:8" s="9" customFormat="1" x14ac:dyDescent="0.3">
      <c r="B31" s="25">
        <f t="shared" si="0"/>
        <v>22</v>
      </c>
      <c r="C31" s="26">
        <v>44477</v>
      </c>
      <c r="D31" s="27" t="s">
        <v>56</v>
      </c>
      <c r="E31" s="31" t="s">
        <v>8</v>
      </c>
      <c r="F31" s="29">
        <v>-4963</v>
      </c>
      <c r="G31" s="29"/>
      <c r="H31" s="30">
        <f t="shared" si="1"/>
        <v>18688233.250000004</v>
      </c>
    </row>
    <row r="32" spans="2:8" s="9" customFormat="1" x14ac:dyDescent="0.3">
      <c r="B32" s="25">
        <f t="shared" si="0"/>
        <v>23</v>
      </c>
      <c r="C32" s="26">
        <v>44477</v>
      </c>
      <c r="D32" s="27" t="s">
        <v>56</v>
      </c>
      <c r="E32" s="31" t="s">
        <v>9</v>
      </c>
      <c r="F32" s="29">
        <v>-5609</v>
      </c>
      <c r="G32" s="29"/>
      <c r="H32" s="30">
        <f t="shared" si="1"/>
        <v>18682624.250000004</v>
      </c>
    </row>
    <row r="33" spans="2:8" s="9" customFormat="1" x14ac:dyDescent="0.3">
      <c r="B33" s="25">
        <f t="shared" si="0"/>
        <v>24</v>
      </c>
      <c r="C33" s="26">
        <v>44477</v>
      </c>
      <c r="D33" s="27" t="s">
        <v>56</v>
      </c>
      <c r="E33" s="31" t="s">
        <v>10</v>
      </c>
      <c r="F33" s="29">
        <v>-0.01</v>
      </c>
      <c r="G33" s="29"/>
      <c r="H33" s="30">
        <f t="shared" si="1"/>
        <v>18682624.240000002</v>
      </c>
    </row>
    <row r="34" spans="2:8" s="9" customFormat="1" x14ac:dyDescent="0.3">
      <c r="B34" s="25">
        <f t="shared" si="0"/>
        <v>25</v>
      </c>
      <c r="C34" s="26">
        <v>44477</v>
      </c>
      <c r="D34" s="27" t="s">
        <v>57</v>
      </c>
      <c r="E34" s="36" t="s">
        <v>41</v>
      </c>
      <c r="F34" s="29">
        <v>-50100</v>
      </c>
      <c r="G34" s="29"/>
      <c r="H34" s="30">
        <f t="shared" si="1"/>
        <v>18632524.240000002</v>
      </c>
    </row>
    <row r="35" spans="2:8" s="9" customFormat="1" x14ac:dyDescent="0.3">
      <c r="B35" s="25">
        <f t="shared" si="0"/>
        <v>26</v>
      </c>
      <c r="C35" s="26">
        <v>44495</v>
      </c>
      <c r="D35" s="27" t="s">
        <v>58</v>
      </c>
      <c r="E35" s="31" t="s">
        <v>43</v>
      </c>
      <c r="F35" s="29">
        <v>-79000</v>
      </c>
      <c r="G35" s="29"/>
      <c r="H35" s="30">
        <f t="shared" si="1"/>
        <v>18553524.240000002</v>
      </c>
    </row>
    <row r="36" spans="2:8" s="9" customFormat="1" x14ac:dyDescent="0.3">
      <c r="B36" s="25">
        <f t="shared" si="0"/>
        <v>27</v>
      </c>
      <c r="C36" s="26">
        <v>44498</v>
      </c>
      <c r="D36" s="27" t="s">
        <v>59</v>
      </c>
      <c r="E36" s="31" t="s">
        <v>45</v>
      </c>
      <c r="F36" s="29">
        <v>-345000</v>
      </c>
      <c r="G36" s="29"/>
      <c r="H36" s="30">
        <f t="shared" si="1"/>
        <v>18208524.240000002</v>
      </c>
    </row>
    <row r="37" spans="2:8" s="9" customFormat="1" x14ac:dyDescent="0.3">
      <c r="B37" s="25">
        <f t="shared" si="0"/>
        <v>28</v>
      </c>
      <c r="C37" s="26">
        <v>44498</v>
      </c>
      <c r="D37" s="27" t="s">
        <v>60</v>
      </c>
      <c r="E37" s="31" t="s">
        <v>44</v>
      </c>
      <c r="F37" s="29">
        <v>-15000</v>
      </c>
      <c r="G37" s="29"/>
      <c r="H37" s="30">
        <f t="shared" si="1"/>
        <v>18193524.240000002</v>
      </c>
    </row>
    <row r="38" spans="2:8" s="9" customFormat="1" x14ac:dyDescent="0.3">
      <c r="B38" s="25">
        <f t="shared" si="0"/>
        <v>29</v>
      </c>
      <c r="C38" s="26">
        <v>44473</v>
      </c>
      <c r="D38" s="27" t="s">
        <v>61</v>
      </c>
      <c r="E38" s="36" t="s">
        <v>24</v>
      </c>
      <c r="F38" s="29">
        <v>-3539.1</v>
      </c>
      <c r="G38" s="29"/>
      <c r="H38" s="30">
        <f t="shared" si="1"/>
        <v>18189985.140000001</v>
      </c>
    </row>
    <row r="39" spans="2:8" s="9" customFormat="1" x14ac:dyDescent="0.3">
      <c r="B39" s="25">
        <f t="shared" si="0"/>
        <v>30</v>
      </c>
      <c r="C39" s="26">
        <v>44473</v>
      </c>
      <c r="D39" s="27" t="s">
        <v>62</v>
      </c>
      <c r="E39" s="31" t="s">
        <v>25</v>
      </c>
      <c r="F39" s="29">
        <v>-34141.18</v>
      </c>
      <c r="G39" s="29"/>
      <c r="H39" s="30">
        <f t="shared" si="1"/>
        <v>18155843.960000001</v>
      </c>
    </row>
    <row r="40" spans="2:8" s="9" customFormat="1" x14ac:dyDescent="0.3">
      <c r="B40" s="25">
        <f t="shared" si="0"/>
        <v>31</v>
      </c>
      <c r="C40" s="26">
        <v>44473</v>
      </c>
      <c r="D40" s="27" t="s">
        <v>63</v>
      </c>
      <c r="E40" s="31" t="s">
        <v>26</v>
      </c>
      <c r="F40" s="29">
        <v>-185289.5</v>
      </c>
      <c r="G40" s="29"/>
      <c r="H40" s="30">
        <f t="shared" si="1"/>
        <v>17970554.460000001</v>
      </c>
    </row>
    <row r="41" spans="2:8" s="9" customFormat="1" x14ac:dyDescent="0.3">
      <c r="B41" s="25">
        <f t="shared" si="0"/>
        <v>32</v>
      </c>
      <c r="C41" s="26">
        <v>44474</v>
      </c>
      <c r="D41" s="27" t="s">
        <v>64</v>
      </c>
      <c r="E41" s="31" t="s">
        <v>27</v>
      </c>
      <c r="F41" s="29">
        <v>-172115.69</v>
      </c>
      <c r="G41" s="29"/>
      <c r="H41" s="30">
        <f t="shared" si="1"/>
        <v>17798438.77</v>
      </c>
    </row>
    <row r="42" spans="2:8" s="9" customFormat="1" x14ac:dyDescent="0.3">
      <c r="B42" s="25">
        <f t="shared" si="0"/>
        <v>33</v>
      </c>
      <c r="C42" s="26">
        <v>44475</v>
      </c>
      <c r="D42" s="27" t="s">
        <v>65</v>
      </c>
      <c r="E42" s="31" t="s">
        <v>28</v>
      </c>
      <c r="F42" s="29">
        <v>-37642.21</v>
      </c>
      <c r="G42" s="29"/>
      <c r="H42" s="30">
        <f t="shared" si="1"/>
        <v>17760796.559999999</v>
      </c>
    </row>
    <row r="43" spans="2:8" s="9" customFormat="1" x14ac:dyDescent="0.3">
      <c r="B43" s="25">
        <f t="shared" si="0"/>
        <v>34</v>
      </c>
      <c r="C43" s="26">
        <v>44476</v>
      </c>
      <c r="D43" s="27" t="s">
        <v>66</v>
      </c>
      <c r="E43" s="31" t="s">
        <v>25</v>
      </c>
      <c r="F43" s="29">
        <v>-82039.600000000006</v>
      </c>
      <c r="G43" s="29"/>
      <c r="H43" s="30">
        <f t="shared" si="1"/>
        <v>17678756.959999997</v>
      </c>
    </row>
    <row r="44" spans="2:8" s="9" customFormat="1" x14ac:dyDescent="0.3">
      <c r="B44" s="25">
        <f t="shared" si="0"/>
        <v>35</v>
      </c>
      <c r="C44" s="26">
        <v>44480</v>
      </c>
      <c r="D44" s="27" t="s">
        <v>67</v>
      </c>
      <c r="E44" s="36" t="s">
        <v>24</v>
      </c>
      <c r="F44" s="29">
        <v>-17158.8</v>
      </c>
      <c r="G44" s="29"/>
      <c r="H44" s="30">
        <f t="shared" si="1"/>
        <v>17661598.159999996</v>
      </c>
    </row>
    <row r="45" spans="2:8" s="9" customFormat="1" x14ac:dyDescent="0.3">
      <c r="B45" s="25">
        <f t="shared" si="0"/>
        <v>36</v>
      </c>
      <c r="C45" s="26">
        <v>44481</v>
      </c>
      <c r="D45" s="27" t="s">
        <v>68</v>
      </c>
      <c r="E45" s="31" t="s">
        <v>29</v>
      </c>
      <c r="F45" s="29">
        <v>-18880</v>
      </c>
      <c r="G45" s="29"/>
      <c r="H45" s="30">
        <f t="shared" si="1"/>
        <v>17642718.159999996</v>
      </c>
    </row>
    <row r="46" spans="2:8" s="9" customFormat="1" x14ac:dyDescent="0.3">
      <c r="B46" s="25">
        <f t="shared" si="0"/>
        <v>37</v>
      </c>
      <c r="C46" s="26">
        <v>44482</v>
      </c>
      <c r="D46" s="27" t="s">
        <v>69</v>
      </c>
      <c r="E46" s="31" t="s">
        <v>30</v>
      </c>
      <c r="F46" s="29">
        <v>-29854</v>
      </c>
      <c r="G46" s="29"/>
      <c r="H46" s="30">
        <f t="shared" si="1"/>
        <v>17612864.159999996</v>
      </c>
    </row>
    <row r="47" spans="2:8" s="9" customFormat="1" x14ac:dyDescent="0.3">
      <c r="B47" s="25">
        <f t="shared" si="0"/>
        <v>38</v>
      </c>
      <c r="C47" s="26">
        <v>44482</v>
      </c>
      <c r="D47" s="27" t="s">
        <v>70</v>
      </c>
      <c r="E47" s="31" t="s">
        <v>32</v>
      </c>
      <c r="F47" s="29">
        <v>-2625.06</v>
      </c>
      <c r="G47" s="29"/>
      <c r="H47" s="30">
        <f t="shared" si="1"/>
        <v>17610239.099999998</v>
      </c>
    </row>
    <row r="48" spans="2:8" s="9" customFormat="1" x14ac:dyDescent="0.3">
      <c r="B48" s="25">
        <f t="shared" si="0"/>
        <v>39</v>
      </c>
      <c r="C48" s="26">
        <v>44487</v>
      </c>
      <c r="D48" s="27" t="s">
        <v>71</v>
      </c>
      <c r="E48" s="31" t="s">
        <v>33</v>
      </c>
      <c r="F48" s="29">
        <v>-6195</v>
      </c>
      <c r="G48" s="29"/>
      <c r="H48" s="30">
        <f t="shared" si="1"/>
        <v>17604044.099999998</v>
      </c>
    </row>
    <row r="49" spans="1:8" s="9" customFormat="1" x14ac:dyDescent="0.3">
      <c r="B49" s="25">
        <f t="shared" si="0"/>
        <v>40</v>
      </c>
      <c r="C49" s="26">
        <v>44489</v>
      </c>
      <c r="D49" s="27" t="s">
        <v>72</v>
      </c>
      <c r="E49" s="31" t="s">
        <v>34</v>
      </c>
      <c r="F49" s="29">
        <v>-47447.8</v>
      </c>
      <c r="G49" s="29"/>
      <c r="H49" s="30">
        <f t="shared" si="1"/>
        <v>17556596.299999997</v>
      </c>
    </row>
    <row r="50" spans="1:8" s="9" customFormat="1" x14ac:dyDescent="0.3">
      <c r="B50" s="25">
        <f t="shared" si="0"/>
        <v>41</v>
      </c>
      <c r="C50" s="26">
        <v>44491</v>
      </c>
      <c r="D50" s="27" t="s">
        <v>73</v>
      </c>
      <c r="E50" s="31" t="s">
        <v>35</v>
      </c>
      <c r="F50" s="29">
        <v>-9884.92</v>
      </c>
      <c r="G50" s="29"/>
      <c r="H50" s="30">
        <f t="shared" si="1"/>
        <v>17546711.379999995</v>
      </c>
    </row>
    <row r="51" spans="1:8" s="9" customFormat="1" x14ac:dyDescent="0.3">
      <c r="B51" s="25">
        <f t="shared" si="0"/>
        <v>42</v>
      </c>
      <c r="C51" s="26">
        <v>44491</v>
      </c>
      <c r="D51" s="27" t="s">
        <v>74</v>
      </c>
      <c r="E51" s="31" t="s">
        <v>36</v>
      </c>
      <c r="F51" s="29">
        <v>-4057.68</v>
      </c>
      <c r="G51" s="29"/>
      <c r="H51" s="30">
        <f t="shared" si="1"/>
        <v>17542653.699999996</v>
      </c>
    </row>
    <row r="52" spans="1:8" s="9" customFormat="1" x14ac:dyDescent="0.3">
      <c r="B52" s="25">
        <f t="shared" si="0"/>
        <v>43</v>
      </c>
      <c r="C52" s="26">
        <v>44498</v>
      </c>
      <c r="D52" s="27" t="s">
        <v>75</v>
      </c>
      <c r="E52" s="31" t="s">
        <v>31</v>
      </c>
      <c r="F52" s="29">
        <v>-12980</v>
      </c>
      <c r="G52" s="29"/>
      <c r="H52" s="30">
        <f t="shared" si="1"/>
        <v>17529673.699999996</v>
      </c>
    </row>
    <row r="53" spans="1:8" s="9" customFormat="1" ht="19.5" thickBot="1" x14ac:dyDescent="0.35">
      <c r="B53" s="37"/>
      <c r="C53" s="38"/>
      <c r="D53" s="39" t="s">
        <v>17</v>
      </c>
      <c r="E53" s="38"/>
      <c r="F53" s="40">
        <f>SUM(F12:F52)</f>
        <v>-5241215.9499999974</v>
      </c>
      <c r="G53" s="40">
        <f>SUM(G10:G31)</f>
        <v>5572539.6600000001</v>
      </c>
      <c r="H53" s="41">
        <f>+H52</f>
        <v>17529673.699999996</v>
      </c>
    </row>
    <row r="54" spans="1:8" s="9" customFormat="1" x14ac:dyDescent="0.3">
      <c r="A54" s="33"/>
      <c r="B54" s="42"/>
      <c r="C54" s="42"/>
      <c r="D54" s="43"/>
      <c r="E54" s="42"/>
      <c r="F54" s="42"/>
      <c r="G54" s="42"/>
      <c r="H54" s="44"/>
    </row>
    <row r="55" spans="1:8" s="9" customFormat="1" x14ac:dyDescent="0.3">
      <c r="A55" s="33"/>
      <c r="B55" s="42"/>
      <c r="C55" s="42"/>
      <c r="D55" s="43"/>
      <c r="E55" s="42"/>
      <c r="F55" s="42"/>
      <c r="G55" s="42"/>
      <c r="H55" s="42"/>
    </row>
    <row r="56" spans="1:8" s="9" customFormat="1" x14ac:dyDescent="0.3">
      <c r="B56" s="33"/>
      <c r="D56" s="33"/>
      <c r="E56" s="1"/>
      <c r="F56" s="33"/>
      <c r="G56" s="33"/>
      <c r="H56" s="1"/>
    </row>
    <row r="57" spans="1:8" s="9" customFormat="1" x14ac:dyDescent="0.3">
      <c r="B57" s="33"/>
      <c r="D57" s="33"/>
      <c r="E57" s="1"/>
      <c r="F57" s="45"/>
      <c r="G57" s="33"/>
      <c r="H57" s="1"/>
    </row>
    <row r="58" spans="1:8" s="9" customFormat="1" x14ac:dyDescent="0.3">
      <c r="B58" s="33"/>
      <c r="C58" s="45"/>
      <c r="D58" s="46" t="s">
        <v>18</v>
      </c>
      <c r="E58" s="1"/>
      <c r="F58" s="46" t="s">
        <v>19</v>
      </c>
      <c r="H58" s="47"/>
    </row>
    <row r="59" spans="1:8" s="9" customFormat="1" x14ac:dyDescent="0.3">
      <c r="B59" s="46"/>
      <c r="C59" s="33"/>
      <c r="D59" s="33" t="s">
        <v>22</v>
      </c>
      <c r="E59" s="1"/>
      <c r="F59" s="33" t="s">
        <v>23</v>
      </c>
      <c r="H59" s="1"/>
    </row>
    <row r="60" spans="1:8" s="9" customFormat="1" x14ac:dyDescent="0.3">
      <c r="B60" s="33"/>
      <c r="C60" s="33"/>
      <c r="D60" s="48" t="s">
        <v>20</v>
      </c>
      <c r="E60" s="1"/>
      <c r="F60" s="48" t="s">
        <v>21</v>
      </c>
      <c r="H60" s="1"/>
    </row>
    <row r="61" spans="1:8" s="9" customFormat="1" x14ac:dyDescent="0.3">
      <c r="B61" s="48"/>
      <c r="E61" s="1"/>
      <c r="H61" s="1"/>
    </row>
    <row r="62" spans="1:8" s="9" customFormat="1" x14ac:dyDescent="0.3">
      <c r="E62" s="1"/>
      <c r="H62" s="1"/>
    </row>
    <row r="63" spans="1:8" s="9" customFormat="1" x14ac:dyDescent="0.3">
      <c r="E63" s="1"/>
      <c r="H63" s="1"/>
    </row>
    <row r="64" spans="1:8" s="9" customFormat="1" x14ac:dyDescent="0.3">
      <c r="E64" s="1"/>
      <c r="H64" s="1"/>
    </row>
    <row r="65" spans="1:8" s="9" customFormat="1" x14ac:dyDescent="0.3">
      <c r="E65" s="1"/>
      <c r="H65" s="1"/>
    </row>
    <row r="66" spans="1:8" s="33" customFormat="1" x14ac:dyDescent="0.3">
      <c r="A66" s="9"/>
      <c r="B66" s="9"/>
      <c r="C66" s="9"/>
      <c r="D66" s="9"/>
      <c r="E66" s="1"/>
      <c r="F66" s="9"/>
      <c r="G66" s="9"/>
      <c r="H66" s="1"/>
    </row>
    <row r="67" spans="1:8" s="33" customFormat="1" x14ac:dyDescent="0.3">
      <c r="A67" s="9"/>
      <c r="B67" s="9"/>
      <c r="C67" s="9"/>
      <c r="D67" s="9"/>
      <c r="E67" s="1"/>
      <c r="F67" s="9"/>
      <c r="G67" s="9"/>
      <c r="H67" s="1"/>
    </row>
    <row r="68" spans="1:8" s="9" customFormat="1" x14ac:dyDescent="0.3">
      <c r="E68" s="1"/>
      <c r="H68" s="1"/>
    </row>
    <row r="69" spans="1:8" s="9" customFormat="1" x14ac:dyDescent="0.3">
      <c r="C69" s="14"/>
      <c r="E69" s="4"/>
      <c r="H69" s="4"/>
    </row>
    <row r="70" spans="1:8" s="9" customFormat="1" x14ac:dyDescent="0.3">
      <c r="B70" s="14"/>
      <c r="C70" s="14"/>
      <c r="D70" s="14"/>
      <c r="E70" s="4"/>
      <c r="F70" s="14"/>
      <c r="G70" s="14"/>
      <c r="H70" s="4"/>
    </row>
    <row r="71" spans="1:8" s="9" customFormat="1" x14ac:dyDescent="0.3">
      <c r="B71" s="14"/>
      <c r="C71" s="14"/>
      <c r="D71" s="14"/>
      <c r="E71" s="4"/>
      <c r="F71" s="14"/>
      <c r="G71" s="14"/>
      <c r="H71" s="4"/>
    </row>
    <row r="72" spans="1:8" s="9" customFormat="1" x14ac:dyDescent="0.3">
      <c r="B72" s="14"/>
      <c r="C72" s="14"/>
      <c r="D72" s="14"/>
      <c r="E72" s="4"/>
      <c r="F72" s="14"/>
      <c r="G72" s="14"/>
      <c r="H72" s="4"/>
    </row>
    <row r="73" spans="1:8" s="9" customFormat="1" x14ac:dyDescent="0.3">
      <c r="B73" s="14"/>
      <c r="C73" s="14"/>
      <c r="D73" s="14"/>
      <c r="E73" s="4"/>
      <c r="F73" s="14"/>
      <c r="G73" s="14"/>
      <c r="H73" s="4"/>
    </row>
    <row r="74" spans="1:8" s="9" customFormat="1" x14ac:dyDescent="0.3">
      <c r="B74" s="14"/>
      <c r="C74" s="14"/>
      <c r="D74" s="14"/>
      <c r="E74" s="4"/>
      <c r="F74" s="14"/>
      <c r="G74" s="14"/>
      <c r="H74" s="4"/>
    </row>
    <row r="75" spans="1:8" s="9" customFormat="1" x14ac:dyDescent="0.3">
      <c r="B75" s="14"/>
      <c r="C75" s="14"/>
      <c r="D75" s="14"/>
      <c r="E75" s="4"/>
      <c r="F75" s="14"/>
      <c r="G75" s="14"/>
      <c r="H75" s="4"/>
    </row>
    <row r="76" spans="1:8" s="9" customFormat="1" x14ac:dyDescent="0.3">
      <c r="B76" s="14"/>
      <c r="C76" s="14"/>
      <c r="D76" s="14"/>
      <c r="E76" s="4"/>
      <c r="F76" s="14"/>
      <c r="G76" s="14"/>
      <c r="H76" s="4"/>
    </row>
    <row r="77" spans="1:8" s="9" customFormat="1" x14ac:dyDescent="0.3">
      <c r="B77" s="14"/>
      <c r="C77" s="14"/>
      <c r="D77" s="14"/>
      <c r="E77" s="4"/>
      <c r="F77" s="14"/>
      <c r="G77" s="14"/>
      <c r="H77" s="4"/>
    </row>
    <row r="78" spans="1:8" s="9" customFormat="1" x14ac:dyDescent="0.3">
      <c r="B78" s="14"/>
      <c r="C78" s="14"/>
      <c r="D78" s="14"/>
      <c r="E78" s="4"/>
      <c r="F78" s="14"/>
      <c r="G78" s="14"/>
      <c r="H78" s="4"/>
    </row>
    <row r="79" spans="1:8" s="9" customFormat="1" x14ac:dyDescent="0.3">
      <c r="B79" s="14"/>
      <c r="C79" s="14"/>
      <c r="D79" s="14"/>
      <c r="E79" s="4"/>
      <c r="F79" s="14"/>
      <c r="G79" s="14"/>
      <c r="H79" s="4"/>
    </row>
    <row r="80" spans="1:8" s="9" customFormat="1" x14ac:dyDescent="0.3">
      <c r="B80" s="14"/>
      <c r="C80" s="14"/>
      <c r="D80" s="14"/>
      <c r="E80" s="4"/>
      <c r="F80" s="14"/>
      <c r="G80" s="14"/>
      <c r="H80" s="4"/>
    </row>
    <row r="81" spans="1:8" s="9" customFormat="1" x14ac:dyDescent="0.3">
      <c r="B81" s="14"/>
      <c r="C81" s="14"/>
      <c r="D81" s="14"/>
      <c r="E81" s="4"/>
      <c r="F81" s="14"/>
      <c r="G81" s="14"/>
      <c r="H81" s="4"/>
    </row>
    <row r="82" spans="1:8" s="9" customFormat="1" x14ac:dyDescent="0.3">
      <c r="B82" s="14"/>
      <c r="C82" s="14"/>
      <c r="D82" s="14"/>
      <c r="E82" s="4"/>
      <c r="F82" s="14"/>
      <c r="G82" s="14"/>
      <c r="H82" s="4"/>
    </row>
    <row r="83" spans="1:8" s="9" customFormat="1" x14ac:dyDescent="0.3">
      <c r="B83" s="14"/>
      <c r="C83" s="14"/>
      <c r="D83" s="14"/>
      <c r="E83" s="4"/>
      <c r="F83" s="14"/>
      <c r="G83" s="14"/>
      <c r="H83" s="4"/>
    </row>
    <row r="84" spans="1:8" s="9" customFormat="1" x14ac:dyDescent="0.3">
      <c r="A84" s="14"/>
      <c r="B84" s="14"/>
      <c r="C84" s="14"/>
      <c r="D84" s="14"/>
      <c r="E84" s="4"/>
      <c r="F84" s="14"/>
      <c r="G84" s="14"/>
      <c r="H84" s="4"/>
    </row>
    <row r="85" spans="1:8" s="9" customFormat="1" x14ac:dyDescent="0.3">
      <c r="A85" s="14"/>
      <c r="B85" s="14"/>
      <c r="C85" s="14"/>
      <c r="D85" s="14"/>
      <c r="E85" s="4"/>
      <c r="F85" s="14"/>
      <c r="G85" s="14"/>
      <c r="H85" s="4"/>
    </row>
    <row r="86" spans="1:8" s="9" customFormat="1" x14ac:dyDescent="0.3">
      <c r="A86" s="14"/>
      <c r="B86" s="14"/>
      <c r="C86" s="14"/>
      <c r="D86" s="14"/>
      <c r="E86" s="4"/>
      <c r="F86" s="14"/>
      <c r="G86" s="14"/>
      <c r="H86" s="4"/>
    </row>
    <row r="87" spans="1:8" s="9" customFormat="1" x14ac:dyDescent="0.3">
      <c r="A87" s="14"/>
      <c r="B87" s="14"/>
      <c r="C87" s="14"/>
      <c r="D87" s="14"/>
      <c r="E87" s="4"/>
      <c r="F87" s="14"/>
      <c r="G87" s="14"/>
      <c r="H87" s="4"/>
    </row>
    <row r="88" spans="1:8" s="9" customFormat="1" x14ac:dyDescent="0.3">
      <c r="A88" s="14"/>
      <c r="B88" s="14"/>
      <c r="C88" s="14"/>
      <c r="D88" s="14"/>
      <c r="E88" s="4"/>
      <c r="F88" s="14"/>
      <c r="G88" s="14"/>
      <c r="H88" s="4"/>
    </row>
    <row r="89" spans="1:8" s="9" customFormat="1" x14ac:dyDescent="0.3">
      <c r="A89" s="14"/>
      <c r="B89" s="14"/>
      <c r="C89" s="14"/>
      <c r="D89" s="14"/>
      <c r="E89" s="4"/>
      <c r="F89" s="14"/>
      <c r="G89" s="14"/>
      <c r="H89" s="4"/>
    </row>
    <row r="90" spans="1:8" s="9" customFormat="1" x14ac:dyDescent="0.3">
      <c r="A90" s="14"/>
      <c r="B90" s="14"/>
      <c r="C90" s="14"/>
      <c r="D90" s="14"/>
      <c r="E90" s="4"/>
      <c r="F90" s="14"/>
      <c r="G90" s="14"/>
      <c r="H90" s="4"/>
    </row>
    <row r="91" spans="1:8" s="9" customFormat="1" x14ac:dyDescent="0.3">
      <c r="A91" s="14"/>
      <c r="B91" s="14"/>
      <c r="C91" s="14"/>
      <c r="D91" s="14"/>
      <c r="E91" s="4"/>
      <c r="F91" s="14"/>
      <c r="G91" s="14"/>
      <c r="H91" s="4"/>
    </row>
    <row r="92" spans="1:8" s="9" customFormat="1" x14ac:dyDescent="0.3">
      <c r="A92" s="14"/>
      <c r="B92" s="14"/>
      <c r="C92" s="14"/>
      <c r="D92" s="14"/>
      <c r="E92" s="4"/>
      <c r="F92" s="14"/>
      <c r="G92" s="14"/>
      <c r="H92" s="4"/>
    </row>
    <row r="93" spans="1:8" s="9" customFormat="1" x14ac:dyDescent="0.3">
      <c r="A93" s="14"/>
      <c r="B93" s="14"/>
      <c r="C93" s="14"/>
      <c r="D93" s="14"/>
      <c r="E93" s="4"/>
      <c r="F93" s="14"/>
      <c r="G93" s="14"/>
      <c r="H93" s="4"/>
    </row>
    <row r="94" spans="1:8" s="9" customFormat="1" x14ac:dyDescent="0.3">
      <c r="A94" s="14"/>
      <c r="B94" s="14"/>
      <c r="C94" s="14"/>
      <c r="D94" s="14"/>
      <c r="E94" s="4"/>
      <c r="F94" s="14"/>
      <c r="G94" s="14"/>
      <c r="H94" s="4"/>
    </row>
    <row r="95" spans="1:8" s="9" customFormat="1" x14ac:dyDescent="0.3">
      <c r="A95" s="14"/>
      <c r="B95" s="14"/>
      <c r="C95" s="14"/>
      <c r="D95" s="14"/>
      <c r="E95" s="4"/>
      <c r="F95" s="14"/>
      <c r="G95" s="14"/>
      <c r="H95" s="4"/>
    </row>
  </sheetData>
  <mergeCells count="5">
    <mergeCell ref="B3:H3"/>
    <mergeCell ref="B4:H4"/>
    <mergeCell ref="B5:H5"/>
    <mergeCell ref="B6:H6"/>
    <mergeCell ref="B7:H7"/>
  </mergeCells>
  <printOptions horizontalCentered="1" verticalCentered="1"/>
  <pageMargins left="0.25" right="0.25" top="0.75" bottom="0.75" header="0.3" footer="0.3"/>
  <pageSetup scale="1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 2021 OAI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Brenda Matos</cp:lastModifiedBy>
  <cp:revision/>
  <cp:lastPrinted>2021-11-03T14:06:17Z</cp:lastPrinted>
  <dcterms:created xsi:type="dcterms:W3CDTF">2018-07-09T14:29:29Z</dcterms:created>
  <dcterms:modified xsi:type="dcterms:W3CDTF">2021-11-08T19:03:37Z</dcterms:modified>
  <cp:category/>
  <cp:contentStatus/>
</cp:coreProperties>
</file>