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2\OAI 2022\Enero 2022\Contabilidad\"/>
    </mc:Choice>
  </mc:AlternateContent>
  <xr:revisionPtr revIDLastSave="0" documentId="13_ncr:1_{EE630C75-6D83-4A70-B808-EBDA26119C43}" xr6:coauthVersionLast="36" xr6:coauthVersionMax="36" xr10:uidLastSave="{00000000-0000-0000-0000-000000000000}"/>
  <bookViews>
    <workbookView xWindow="0" yWindow="0" windowWidth="15300" windowHeight="6585" xr2:uid="{A35C62DA-1A7E-4DAB-ABCB-8B8F42D2DD5A}"/>
  </bookViews>
  <sheets>
    <sheet name="ENE.2022 OA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F48" i="1"/>
  <c r="H9" i="1"/>
  <c r="H48" i="1" l="1"/>
  <c r="H37" i="1"/>
  <c r="H38" i="1" s="1"/>
  <c r="H39" i="1" s="1"/>
  <c r="H40" i="1" s="1"/>
  <c r="H41" i="1" s="1"/>
  <c r="H42" i="1" s="1"/>
  <c r="H43" i="1" s="1"/>
  <c r="H44" i="1" s="1"/>
  <c r="H45" i="1" s="1"/>
  <c r="H46" i="1" s="1"/>
  <c r="H47" i="1" s="1"/>
</calcChain>
</file>

<file path=xl/sharedStrings.xml><?xml version="1.0" encoding="utf-8"?>
<sst xmlns="http://schemas.openxmlformats.org/spreadsheetml/2006/main" count="122" uniqueCount="80">
  <si>
    <t>FECHA</t>
  </si>
  <si>
    <t>NÚMERO DE LIB</t>
  </si>
  <si>
    <t>OBJETAL</t>
  </si>
  <si>
    <t>DETALLE</t>
  </si>
  <si>
    <t>DÉBITO</t>
  </si>
  <si>
    <t>CRÉDITO</t>
  </si>
  <si>
    <t>BALANCE</t>
  </si>
  <si>
    <t>BALANCE INICIAL</t>
  </si>
  <si>
    <t>2.1.1.1.01</t>
  </si>
  <si>
    <t>2.1.5.2.01</t>
  </si>
  <si>
    <t>2.1.5.1.01</t>
  </si>
  <si>
    <t>2.1.5.3.01</t>
  </si>
  <si>
    <t>2.1.1.2.08</t>
  </si>
  <si>
    <t>2.1.1.2.05</t>
  </si>
  <si>
    <t>2.1.1.2.11</t>
  </si>
  <si>
    <t>2.2.1.5.01</t>
  </si>
  <si>
    <t>2.2.1.3.01</t>
  </si>
  <si>
    <t>2.2.1.6.01</t>
  </si>
  <si>
    <t>2.2.5.1.01</t>
  </si>
  <si>
    <t>2.2.6.3.01</t>
  </si>
  <si>
    <t>2.2.5.3.04</t>
  </si>
  <si>
    <t>2.2.7.2.06</t>
  </si>
  <si>
    <t>Total Gastos</t>
  </si>
  <si>
    <t xml:space="preserve"> APLICACIONES FINANCIERAS</t>
  </si>
  <si>
    <t>4.1.</t>
  </si>
  <si>
    <t xml:space="preserve"> INCREMENTO DE ACTIVOS FINANCIEROS</t>
  </si>
  <si>
    <t>4.1.1</t>
  </si>
  <si>
    <t>INCREMENTO DE ACTIVOS FINANCIEROS CORRIENTES</t>
  </si>
  <si>
    <t>4.1.2</t>
  </si>
  <si>
    <t>INCREMENTO DE ACTIVOS FINANCIEROS NO CORRIENTES</t>
  </si>
  <si>
    <t>4.2.</t>
  </si>
  <si>
    <t xml:space="preserve"> DISMINUCIÓN DE PASIVOS</t>
  </si>
  <si>
    <t>4.2.1</t>
  </si>
  <si>
    <t xml:space="preserve"> DISMINUCIÓN DE PASIVOS CORRIENTES</t>
  </si>
  <si>
    <t>4.2.2.</t>
  </si>
  <si>
    <t>DISMINUCIÓN DE PASIVOS NO CORRIENTES</t>
  </si>
  <si>
    <t>4.3.</t>
  </si>
  <si>
    <t>DISMINUCIÓN DE FONDOS DE TERCEROS</t>
  </si>
  <si>
    <t>4.3.5</t>
  </si>
  <si>
    <t>DISMINUCIÓN DEPÓSITOS FONDOS DE TERCEROS</t>
  </si>
  <si>
    <t>TOTAL APLICACIONES FINANCIERAS</t>
  </si>
  <si>
    <t>Fuente: SIGEF</t>
  </si>
  <si>
    <t>Fecha de registro: hasta el 31 de enero 2022.</t>
  </si>
  <si>
    <t xml:space="preserve">                                    Elaborado Por:</t>
  </si>
  <si>
    <t xml:space="preserve">           Revisado Por:</t>
  </si>
  <si>
    <t xml:space="preserve">                              Brenda Y. Matos De Ogando</t>
  </si>
  <si>
    <t>María Lajara Herrera De Ruiz</t>
  </si>
  <si>
    <t xml:space="preserve">                                 Enc. de Contabilidad </t>
  </si>
  <si>
    <t xml:space="preserve">Enc. Administrativa Financiera </t>
  </si>
  <si>
    <t>INSTITUTO GEOGRÁFICO NACIONAL</t>
  </si>
  <si>
    <t>"José Joaquín Hungría Morell"</t>
  </si>
  <si>
    <t>Ingresos - Egresos Enero 2022</t>
  </si>
  <si>
    <t>(Valores en RD$)</t>
  </si>
  <si>
    <t>TRANSFERENCIA BANCARIA</t>
  </si>
  <si>
    <t>IGN</t>
  </si>
  <si>
    <t>CLARO, S.A.</t>
  </si>
  <si>
    <t>ALTICE DOMINICANA, S.A.</t>
  </si>
  <si>
    <t>EDESUR DOMINICANA, S.A.</t>
  </si>
  <si>
    <t xml:space="preserve">EMPACA, SRL. </t>
  </si>
  <si>
    <t>SERVICIO NACIONAL DE SALUD (SENASA)</t>
  </si>
  <si>
    <t>ARS HUMANO</t>
  </si>
  <si>
    <t>STE,SRL</t>
  </si>
  <si>
    <t>CENTRO AUTOMOTRIZ REMESAS,S.A.</t>
  </si>
  <si>
    <t>6930-1</t>
  </si>
  <si>
    <t>110-1</t>
  </si>
  <si>
    <t>21-1</t>
  </si>
  <si>
    <t>23-1</t>
  </si>
  <si>
    <t>25-1</t>
  </si>
  <si>
    <t>37-1</t>
  </si>
  <si>
    <t>10-1</t>
  </si>
  <si>
    <t>11-1</t>
  </si>
  <si>
    <t>12-1</t>
  </si>
  <si>
    <t>13-1</t>
  </si>
  <si>
    <t>14-1</t>
  </si>
  <si>
    <t>15-1</t>
  </si>
  <si>
    <t>31-1</t>
  </si>
  <si>
    <t>33-1</t>
  </si>
  <si>
    <t>Monto Neto</t>
  </si>
  <si>
    <t>1.4.1.2.01</t>
  </si>
  <si>
    <t>Fecha de imputación: hasta el 31 de enero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</si>
</sst>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u val="double"/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Times New Roman"/>
      <family val="1"/>
    </font>
    <font>
      <b/>
      <u val="double"/>
      <sz val="12"/>
      <color theme="0"/>
      <name val="Times New Roman"/>
      <family val="1"/>
    </font>
    <font>
      <b/>
      <u val="double"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/>
    </xf>
    <xf numFmtId="0" fontId="3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/>
    <xf numFmtId="0" fontId="7" fillId="3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3" borderId="3" xfId="0" applyFont="1" applyFill="1" applyBorder="1" applyAlignment="1">
      <alignment horizontal="center" vertical="center" wrapText="1"/>
    </xf>
    <xf numFmtId="43" fontId="7" fillId="3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2" fillId="2" borderId="4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43" fontId="5" fillId="2" borderId="4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5" fillId="2" borderId="0" xfId="0" applyFont="1" applyFill="1"/>
    <xf numFmtId="4" fontId="8" fillId="4" borderId="2" xfId="0" applyNumberFormat="1" applyFont="1" applyFill="1" applyBorder="1" applyAlignment="1">
      <alignment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right" wrapText="1"/>
    </xf>
    <xf numFmtId="4" fontId="10" fillId="0" borderId="4" xfId="0" applyNumberFormat="1" applyFont="1" applyBorder="1" applyAlignment="1">
      <alignment horizontal="right" wrapText="1"/>
    </xf>
    <xf numFmtId="14" fontId="2" fillId="4" borderId="4" xfId="0" applyNumberFormat="1" applyFont="1" applyFill="1" applyBorder="1" applyAlignment="1">
      <alignment horizontal="center"/>
    </xf>
    <xf numFmtId="1" fontId="5" fillId="4" borderId="4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0" fontId="11" fillId="0" borderId="0" xfId="0" applyFont="1" applyBorder="1"/>
    <xf numFmtId="4" fontId="12" fillId="2" borderId="0" xfId="0" applyNumberFormat="1" applyFont="1" applyFill="1" applyBorder="1" applyAlignment="1">
      <alignment horizontal="center" vertical="center" wrapText="1"/>
    </xf>
    <xf numFmtId="4" fontId="13" fillId="2" borderId="0" xfId="0" applyNumberFormat="1" applyFont="1" applyFill="1" applyBorder="1" applyAlignment="1">
      <alignment vertical="center" wrapText="1"/>
    </xf>
    <xf numFmtId="43" fontId="14" fillId="2" borderId="0" xfId="1" applyFont="1" applyFill="1" applyBorder="1" applyAlignment="1">
      <alignment vertical="center" wrapText="1"/>
    </xf>
    <xf numFmtId="4" fontId="14" fillId="2" borderId="0" xfId="0" applyNumberFormat="1" applyFont="1" applyFill="1" applyBorder="1" applyAlignment="1">
      <alignment vertical="center" wrapText="1"/>
    </xf>
    <xf numFmtId="0" fontId="7" fillId="2" borderId="0" xfId="0" applyFont="1" applyFill="1"/>
    <xf numFmtId="43" fontId="2" fillId="0" borderId="0" xfId="0" applyNumberFormat="1" applyFont="1"/>
    <xf numFmtId="0" fontId="4" fillId="2" borderId="0" xfId="0" applyFont="1" applyFill="1"/>
    <xf numFmtId="43" fontId="4" fillId="4" borderId="2" xfId="1" applyFont="1" applyFill="1" applyBorder="1" applyAlignment="1">
      <alignment vertical="center" wrapText="1"/>
    </xf>
    <xf numFmtId="43" fontId="4" fillId="3" borderId="2" xfId="1" applyFont="1" applyFill="1" applyBorder="1" applyAlignment="1">
      <alignment vertical="center" wrapText="1"/>
    </xf>
    <xf numFmtId="4" fontId="8" fillId="3" borderId="5" xfId="0" applyNumberFormat="1" applyFont="1" applyFill="1" applyBorder="1" applyAlignment="1">
      <alignment vertical="center" wrapText="1"/>
    </xf>
    <xf numFmtId="43" fontId="4" fillId="3" borderId="6" xfId="1" applyFont="1" applyFill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 indent="2"/>
    </xf>
    <xf numFmtId="0" fontId="4" fillId="5" borderId="9" xfId="0" applyFont="1" applyFill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right" wrapText="1"/>
    </xf>
    <xf numFmtId="4" fontId="10" fillId="0" borderId="10" xfId="0" applyNumberFormat="1" applyFont="1" applyBorder="1" applyAlignment="1">
      <alignment horizontal="right" wrapText="1"/>
    </xf>
    <xf numFmtId="43" fontId="4" fillId="4" borderId="1" xfId="1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horizontal="right" wrapText="1"/>
    </xf>
    <xf numFmtId="39" fontId="4" fillId="5" borderId="12" xfId="1" applyNumberFormat="1" applyFont="1" applyFill="1" applyBorder="1" applyAlignment="1">
      <alignment horizontal="right" vertical="center" wrapText="1"/>
    </xf>
    <xf numFmtId="43" fontId="4" fillId="5" borderId="11" xfId="0" applyNumberFormat="1" applyFont="1" applyFill="1" applyBorder="1" applyAlignment="1">
      <alignment horizontal="left" vertical="center" wrapText="1"/>
    </xf>
    <xf numFmtId="1" fontId="5" fillId="2" borderId="4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1735456</xdr:colOff>
      <xdr:row>0</xdr:row>
      <xdr:rowOff>0</xdr:rowOff>
    </xdr:from>
    <xdr:to>
      <xdr:col>4</xdr:col>
      <xdr:colOff>2750820</xdr:colOff>
      <xdr:row>2</xdr:row>
      <xdr:rowOff>22860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2890722B-7D5E-4671-BDEE-7C185B0BE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8306" y="0"/>
          <a:ext cx="1015364" cy="422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Contabilidad/Enero%202022/Ingresos-Egresos%200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.2022"/>
      <sheetName val="ENE.2022 OAI"/>
    </sheetNames>
    <sheetDataSet>
      <sheetData sheetId="0">
        <row r="9">
          <cell r="G9">
            <v>15481236.75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467AD-D6EC-40D5-89DD-48C0BDB0BE4A}">
  <sheetPr>
    <pageSetUpPr fitToPage="1"/>
  </sheetPr>
  <dimension ref="A1:H55"/>
  <sheetViews>
    <sheetView showGridLines="0" tabSelected="1" topLeftCell="A22" zoomScaleNormal="100" workbookViewId="0">
      <selection activeCell="E50" sqref="E50"/>
    </sheetView>
  </sheetViews>
  <sheetFormatPr baseColWidth="10" defaultColWidth="70" defaultRowHeight="15.75" x14ac:dyDescent="0.25"/>
  <cols>
    <col min="1" max="1" width="5.140625" style="11" customWidth="1"/>
    <col min="2" max="2" width="14.28515625" style="11" customWidth="1"/>
    <col min="3" max="3" width="20.42578125" style="11" customWidth="1"/>
    <col min="4" max="4" width="16.42578125" style="11" customWidth="1"/>
    <col min="5" max="5" width="59.5703125" style="3" customWidth="1"/>
    <col min="6" max="6" width="20.42578125" style="11" customWidth="1"/>
    <col min="7" max="7" width="20.140625" style="11" customWidth="1"/>
    <col min="8" max="8" width="21.7109375" style="3" customWidth="1"/>
    <col min="9" max="16384" width="70" style="11"/>
  </cols>
  <sheetData>
    <row r="1" spans="1:8" s="3" customFormat="1" x14ac:dyDescent="0.25">
      <c r="A1" s="1"/>
      <c r="B1" s="1"/>
      <c r="C1" s="2"/>
      <c r="D1" s="2"/>
      <c r="E1" s="1"/>
      <c r="F1" s="2"/>
      <c r="G1" s="2"/>
      <c r="H1" s="1"/>
    </row>
    <row r="2" spans="1:8" s="3" customFormat="1" x14ac:dyDescent="0.25">
      <c r="A2" s="1"/>
      <c r="B2" s="1"/>
      <c r="C2" s="2"/>
      <c r="D2" s="2"/>
      <c r="E2" s="1"/>
      <c r="F2" s="2"/>
      <c r="G2" s="2"/>
      <c r="H2" s="1"/>
    </row>
    <row r="3" spans="1:8" s="5" customFormat="1" x14ac:dyDescent="0.25">
      <c r="A3" s="4"/>
      <c r="B3" s="53" t="s">
        <v>49</v>
      </c>
      <c r="C3" s="53"/>
      <c r="D3" s="53"/>
      <c r="E3" s="53"/>
      <c r="F3" s="53"/>
      <c r="G3" s="53"/>
      <c r="H3" s="53"/>
    </row>
    <row r="4" spans="1:8" s="5" customFormat="1" x14ac:dyDescent="0.25">
      <c r="A4" s="4"/>
      <c r="B4" s="53" t="s">
        <v>50</v>
      </c>
      <c r="C4" s="53"/>
      <c r="D4" s="53"/>
      <c r="E4" s="53"/>
      <c r="F4" s="53"/>
      <c r="G4" s="53"/>
      <c r="H4" s="53"/>
    </row>
    <row r="5" spans="1:8" s="5" customFormat="1" x14ac:dyDescent="0.25">
      <c r="A5" s="4"/>
      <c r="B5" s="53" t="s">
        <v>51</v>
      </c>
      <c r="C5" s="53"/>
      <c r="D5" s="53"/>
      <c r="E5" s="53"/>
      <c r="F5" s="53"/>
      <c r="G5" s="53"/>
      <c r="H5" s="53"/>
    </row>
    <row r="6" spans="1:8" s="7" customFormat="1" x14ac:dyDescent="0.25">
      <c r="A6" s="6"/>
      <c r="B6" s="53" t="s">
        <v>52</v>
      </c>
      <c r="C6" s="53"/>
      <c r="D6" s="53"/>
      <c r="E6" s="53"/>
      <c r="F6" s="53"/>
      <c r="G6" s="53"/>
      <c r="H6" s="53"/>
    </row>
    <row r="7" spans="1:8" s="7" customFormat="1" x14ac:dyDescent="0.25">
      <c r="A7" s="6"/>
      <c r="B7" s="8"/>
      <c r="C7" s="8"/>
      <c r="D7" s="8"/>
      <c r="E7" s="8"/>
      <c r="F7" s="8"/>
      <c r="G7" s="8"/>
      <c r="H7" s="8"/>
    </row>
    <row r="8" spans="1:8" x14ac:dyDescent="0.25">
      <c r="A8" s="9"/>
      <c r="B8" s="54" t="s">
        <v>0</v>
      </c>
      <c r="C8" s="54" t="s">
        <v>1</v>
      </c>
      <c r="D8" s="54" t="s">
        <v>2</v>
      </c>
      <c r="E8" s="10" t="s">
        <v>3</v>
      </c>
      <c r="F8" s="54" t="s">
        <v>4</v>
      </c>
      <c r="G8" s="54" t="s">
        <v>5</v>
      </c>
      <c r="H8" s="10" t="s">
        <v>6</v>
      </c>
    </row>
    <row r="9" spans="1:8" x14ac:dyDescent="0.25">
      <c r="A9" s="9"/>
      <c r="B9" s="55"/>
      <c r="C9" s="55"/>
      <c r="D9" s="55"/>
      <c r="E9" s="12" t="s">
        <v>7</v>
      </c>
      <c r="F9" s="55"/>
      <c r="G9" s="55"/>
      <c r="H9" s="13">
        <f>+[1]ENE.2022!G9</f>
        <v>15481236.75</v>
      </c>
    </row>
    <row r="10" spans="1:8" s="14" customFormat="1" x14ac:dyDescent="0.25">
      <c r="B10" s="15">
        <v>44566</v>
      </c>
      <c r="C10" s="16" t="s">
        <v>63</v>
      </c>
      <c r="D10" s="51" t="s">
        <v>78</v>
      </c>
      <c r="E10" s="17" t="s">
        <v>53</v>
      </c>
      <c r="F10" s="18">
        <v>0</v>
      </c>
      <c r="G10" s="18">
        <v>2095076.83</v>
      </c>
      <c r="H10" s="18">
        <v>17576313.579999998</v>
      </c>
    </row>
    <row r="11" spans="1:8" s="14" customFormat="1" x14ac:dyDescent="0.25">
      <c r="B11" s="15">
        <v>44581</v>
      </c>
      <c r="C11" s="16" t="s">
        <v>64</v>
      </c>
      <c r="D11" s="51" t="s">
        <v>78</v>
      </c>
      <c r="E11" s="17" t="s">
        <v>53</v>
      </c>
      <c r="F11" s="18">
        <v>0</v>
      </c>
      <c r="G11" s="18">
        <v>1673854.3</v>
      </c>
      <c r="H11" s="18">
        <v>19250167.879999999</v>
      </c>
    </row>
    <row r="12" spans="1:8" s="14" customFormat="1" x14ac:dyDescent="0.25">
      <c r="B12" s="15">
        <v>44580</v>
      </c>
      <c r="C12" s="52" t="s">
        <v>65</v>
      </c>
      <c r="D12" s="51" t="s">
        <v>8</v>
      </c>
      <c r="E12" s="17" t="s">
        <v>54</v>
      </c>
      <c r="F12" s="18">
        <v>-2450000</v>
      </c>
      <c r="G12" s="18">
        <v>0</v>
      </c>
      <c r="H12" s="18">
        <v>16800167.879999999</v>
      </c>
    </row>
    <row r="13" spans="1:8" s="19" customFormat="1" x14ac:dyDescent="0.25">
      <c r="B13" s="15">
        <v>44580</v>
      </c>
      <c r="C13" s="52" t="s">
        <v>65</v>
      </c>
      <c r="D13" s="51" t="s">
        <v>9</v>
      </c>
      <c r="E13" s="17" t="s">
        <v>54</v>
      </c>
      <c r="F13" s="18">
        <v>-167696.22</v>
      </c>
      <c r="G13" s="18">
        <v>0</v>
      </c>
      <c r="H13" s="18">
        <v>16632471.66</v>
      </c>
    </row>
    <row r="14" spans="1:8" s="20" customFormat="1" x14ac:dyDescent="0.25">
      <c r="B14" s="15">
        <v>44580</v>
      </c>
      <c r="C14" s="52" t="s">
        <v>65</v>
      </c>
      <c r="D14" s="51" t="s">
        <v>10</v>
      </c>
      <c r="E14" s="17" t="s">
        <v>54</v>
      </c>
      <c r="F14" s="18">
        <v>-173950</v>
      </c>
      <c r="G14" s="18">
        <v>0</v>
      </c>
      <c r="H14" s="18">
        <v>16458521.66</v>
      </c>
    </row>
    <row r="15" spans="1:8" s="14" customFormat="1" x14ac:dyDescent="0.25">
      <c r="B15" s="15">
        <v>44580</v>
      </c>
      <c r="C15" s="52" t="s">
        <v>65</v>
      </c>
      <c r="D15" s="51" t="s">
        <v>11</v>
      </c>
      <c r="E15" s="17" t="s">
        <v>54</v>
      </c>
      <c r="F15" s="18">
        <v>-20488.91</v>
      </c>
      <c r="G15" s="18">
        <v>0</v>
      </c>
      <c r="H15" s="18">
        <v>16438032.75</v>
      </c>
    </row>
    <row r="16" spans="1:8" s="9" customFormat="1" x14ac:dyDescent="0.25">
      <c r="B16" s="15">
        <v>44580</v>
      </c>
      <c r="C16" s="52" t="s">
        <v>66</v>
      </c>
      <c r="D16" s="51" t="s">
        <v>12</v>
      </c>
      <c r="E16" s="17" t="s">
        <v>54</v>
      </c>
      <c r="F16" s="18">
        <v>-1043000</v>
      </c>
      <c r="G16" s="18">
        <v>0</v>
      </c>
      <c r="H16" s="18">
        <v>15395032.75</v>
      </c>
    </row>
    <row r="17" spans="2:8" s="9" customFormat="1" x14ac:dyDescent="0.25">
      <c r="B17" s="15">
        <v>44580</v>
      </c>
      <c r="C17" s="52" t="s">
        <v>66</v>
      </c>
      <c r="D17" s="51" t="s">
        <v>9</v>
      </c>
      <c r="E17" s="17" t="s">
        <v>54</v>
      </c>
      <c r="F17" s="18">
        <v>-73948.800000000003</v>
      </c>
      <c r="G17" s="18">
        <v>0</v>
      </c>
      <c r="H17" s="18">
        <v>15321083.949999999</v>
      </c>
    </row>
    <row r="18" spans="2:8" s="9" customFormat="1" x14ac:dyDescent="0.25">
      <c r="B18" s="15">
        <v>44580</v>
      </c>
      <c r="C18" s="52" t="s">
        <v>66</v>
      </c>
      <c r="D18" s="51" t="s">
        <v>10</v>
      </c>
      <c r="E18" s="17" t="s">
        <v>54</v>
      </c>
      <c r="F18" s="18">
        <v>-74053</v>
      </c>
      <c r="G18" s="18">
        <v>0</v>
      </c>
      <c r="H18" s="18">
        <v>15247030.949999999</v>
      </c>
    </row>
    <row r="19" spans="2:8" s="9" customFormat="1" x14ac:dyDescent="0.25">
      <c r="B19" s="15">
        <v>44580</v>
      </c>
      <c r="C19" s="52" t="s">
        <v>66</v>
      </c>
      <c r="D19" s="51" t="s">
        <v>11</v>
      </c>
      <c r="E19" s="17" t="s">
        <v>54</v>
      </c>
      <c r="F19" s="18">
        <v>-7893.56</v>
      </c>
      <c r="G19" s="18">
        <v>0</v>
      </c>
      <c r="H19" s="18">
        <v>15239137.390000001</v>
      </c>
    </row>
    <row r="20" spans="2:8" s="9" customFormat="1" x14ac:dyDescent="0.25">
      <c r="B20" s="15">
        <v>44580</v>
      </c>
      <c r="C20" s="52" t="s">
        <v>67</v>
      </c>
      <c r="D20" s="51" t="s">
        <v>13</v>
      </c>
      <c r="E20" s="17" t="s">
        <v>54</v>
      </c>
      <c r="F20" s="18">
        <v>-104000</v>
      </c>
      <c r="G20" s="18">
        <v>0</v>
      </c>
      <c r="H20" s="18">
        <v>15135137.390000001</v>
      </c>
    </row>
    <row r="21" spans="2:8" s="9" customFormat="1" x14ac:dyDescent="0.25">
      <c r="B21" s="15">
        <v>44580</v>
      </c>
      <c r="C21" s="52" t="s">
        <v>67</v>
      </c>
      <c r="D21" s="51" t="s">
        <v>9</v>
      </c>
      <c r="E21" s="17" t="s">
        <v>54</v>
      </c>
      <c r="F21" s="18">
        <v>-7373.6</v>
      </c>
      <c r="G21" s="18">
        <v>0</v>
      </c>
      <c r="H21" s="18">
        <v>15127763.789999999</v>
      </c>
    </row>
    <row r="22" spans="2:8" s="9" customFormat="1" x14ac:dyDescent="0.25">
      <c r="B22" s="15">
        <v>44580</v>
      </c>
      <c r="C22" s="52" t="s">
        <v>67</v>
      </c>
      <c r="D22" s="51" t="s">
        <v>10</v>
      </c>
      <c r="E22" s="17" t="s">
        <v>54</v>
      </c>
      <c r="F22" s="18">
        <v>-7384</v>
      </c>
      <c r="G22" s="18">
        <v>0</v>
      </c>
      <c r="H22" s="18">
        <v>15120379.789999999</v>
      </c>
    </row>
    <row r="23" spans="2:8" s="9" customFormat="1" x14ac:dyDescent="0.25">
      <c r="B23" s="15">
        <v>44580</v>
      </c>
      <c r="C23" s="52" t="s">
        <v>67</v>
      </c>
      <c r="D23" s="51" t="s">
        <v>11</v>
      </c>
      <c r="E23" s="17" t="s">
        <v>54</v>
      </c>
      <c r="F23" s="18">
        <v>-1196</v>
      </c>
      <c r="G23" s="18">
        <v>0</v>
      </c>
      <c r="H23" s="18">
        <v>15119183.789999999</v>
      </c>
    </row>
    <row r="24" spans="2:8" s="9" customFormat="1" x14ac:dyDescent="0.25">
      <c r="B24" s="15">
        <v>44592</v>
      </c>
      <c r="C24" s="16" t="s">
        <v>68</v>
      </c>
      <c r="D24" s="51" t="s">
        <v>14</v>
      </c>
      <c r="E24" s="17" t="s">
        <v>54</v>
      </c>
      <c r="F24" s="18">
        <v>-79000</v>
      </c>
      <c r="G24" s="18">
        <v>0</v>
      </c>
      <c r="H24" s="18">
        <v>15040183.789999999</v>
      </c>
    </row>
    <row r="25" spans="2:8" s="9" customFormat="1" x14ac:dyDescent="0.25">
      <c r="B25" s="15">
        <v>44592</v>
      </c>
      <c r="C25" s="16" t="s">
        <v>68</v>
      </c>
      <c r="D25" s="51" t="s">
        <v>9</v>
      </c>
      <c r="E25" s="17" t="s">
        <v>54</v>
      </c>
      <c r="F25" s="18">
        <v>-5432.71</v>
      </c>
      <c r="G25" s="18">
        <v>0</v>
      </c>
      <c r="H25" s="18">
        <v>15034751.08</v>
      </c>
    </row>
    <row r="26" spans="2:8" s="9" customFormat="1" x14ac:dyDescent="0.25">
      <c r="B26" s="15">
        <v>44592</v>
      </c>
      <c r="C26" s="16" t="s">
        <v>68</v>
      </c>
      <c r="D26" s="51" t="s">
        <v>10</v>
      </c>
      <c r="E26" s="17" t="s">
        <v>54</v>
      </c>
      <c r="F26" s="18">
        <v>-5609</v>
      </c>
      <c r="G26" s="18">
        <v>0</v>
      </c>
      <c r="H26" s="18">
        <v>15029142.08</v>
      </c>
    </row>
    <row r="27" spans="2:8" s="9" customFormat="1" x14ac:dyDescent="0.25">
      <c r="B27" s="15">
        <v>44592</v>
      </c>
      <c r="C27" s="16" t="s">
        <v>68</v>
      </c>
      <c r="D27" s="51" t="s">
        <v>11</v>
      </c>
      <c r="E27" s="17" t="s">
        <v>54</v>
      </c>
      <c r="F27" s="18">
        <v>-0.01</v>
      </c>
      <c r="G27" s="18">
        <v>0</v>
      </c>
      <c r="H27" s="18">
        <v>15029142.07</v>
      </c>
    </row>
    <row r="28" spans="2:8" s="9" customFormat="1" x14ac:dyDescent="0.25">
      <c r="B28" s="15">
        <v>44580</v>
      </c>
      <c r="C28" s="52" t="s">
        <v>69</v>
      </c>
      <c r="D28" s="51" t="s">
        <v>15</v>
      </c>
      <c r="E28" s="17" t="s">
        <v>55</v>
      </c>
      <c r="F28" s="18">
        <v>-5195</v>
      </c>
      <c r="G28" s="18">
        <v>0</v>
      </c>
      <c r="H28" s="18">
        <v>15023947.07</v>
      </c>
    </row>
    <row r="29" spans="2:8" s="9" customFormat="1" x14ac:dyDescent="0.25">
      <c r="B29" s="15">
        <v>44580</v>
      </c>
      <c r="C29" s="52" t="s">
        <v>70</v>
      </c>
      <c r="D29" s="51" t="s">
        <v>16</v>
      </c>
      <c r="E29" s="17" t="s">
        <v>55</v>
      </c>
      <c r="F29" s="18">
        <v>-18029.240000000002</v>
      </c>
      <c r="G29" s="18">
        <v>0</v>
      </c>
      <c r="H29" s="18">
        <v>15005917.83</v>
      </c>
    </row>
    <row r="30" spans="2:8" s="9" customFormat="1" x14ac:dyDescent="0.25">
      <c r="B30" s="15">
        <v>44580</v>
      </c>
      <c r="C30" s="52" t="s">
        <v>71</v>
      </c>
      <c r="D30" s="51" t="s">
        <v>15</v>
      </c>
      <c r="E30" s="17" t="s">
        <v>56</v>
      </c>
      <c r="F30" s="18">
        <v>-16893.5</v>
      </c>
      <c r="G30" s="18">
        <v>0</v>
      </c>
      <c r="H30" s="18">
        <v>14989024.33</v>
      </c>
    </row>
    <row r="31" spans="2:8" s="9" customFormat="1" x14ac:dyDescent="0.25">
      <c r="B31" s="15">
        <v>44580</v>
      </c>
      <c r="C31" s="52" t="s">
        <v>72</v>
      </c>
      <c r="D31" s="51" t="s">
        <v>17</v>
      </c>
      <c r="E31" s="17" t="s">
        <v>57</v>
      </c>
      <c r="F31" s="18">
        <v>-27665.01</v>
      </c>
      <c r="G31" s="18">
        <v>0</v>
      </c>
      <c r="H31" s="18">
        <v>14961359.32</v>
      </c>
    </row>
    <row r="32" spans="2:8" s="9" customFormat="1" x14ac:dyDescent="0.25">
      <c r="B32" s="15">
        <v>44580</v>
      </c>
      <c r="C32" s="52" t="s">
        <v>73</v>
      </c>
      <c r="D32" s="51" t="s">
        <v>18</v>
      </c>
      <c r="E32" s="17" t="s">
        <v>58</v>
      </c>
      <c r="F32" s="18">
        <v>-172115.69</v>
      </c>
      <c r="G32" s="18">
        <v>0</v>
      </c>
      <c r="H32" s="18">
        <v>14789243.630000001</v>
      </c>
    </row>
    <row r="33" spans="2:8" s="9" customFormat="1" x14ac:dyDescent="0.25">
      <c r="B33" s="15">
        <v>44580</v>
      </c>
      <c r="C33" s="52" t="s">
        <v>74</v>
      </c>
      <c r="D33" s="51" t="s">
        <v>19</v>
      </c>
      <c r="E33" s="17" t="s">
        <v>59</v>
      </c>
      <c r="F33" s="18">
        <v>-85467.199999999997</v>
      </c>
      <c r="G33" s="18">
        <v>0</v>
      </c>
      <c r="H33" s="18">
        <v>14703776.43</v>
      </c>
    </row>
    <row r="34" spans="2:8" s="9" customFormat="1" x14ac:dyDescent="0.25">
      <c r="B34" s="15">
        <v>44580</v>
      </c>
      <c r="C34" s="52" t="s">
        <v>74</v>
      </c>
      <c r="D34" s="51" t="s">
        <v>19</v>
      </c>
      <c r="E34" s="17" t="s">
        <v>60</v>
      </c>
      <c r="F34" s="18">
        <v>-13191.33</v>
      </c>
      <c r="G34" s="18">
        <v>0</v>
      </c>
      <c r="H34" s="18">
        <v>14690585.1</v>
      </c>
    </row>
    <row r="35" spans="2:8" s="9" customFormat="1" x14ac:dyDescent="0.25">
      <c r="B35" s="15">
        <v>44588</v>
      </c>
      <c r="C35" s="52" t="s">
        <v>75</v>
      </c>
      <c r="D35" s="51" t="s">
        <v>20</v>
      </c>
      <c r="E35" s="17" t="s">
        <v>61</v>
      </c>
      <c r="F35" s="18">
        <v>-17110</v>
      </c>
      <c r="G35" s="18">
        <v>0</v>
      </c>
      <c r="H35" s="18">
        <v>14673475.1</v>
      </c>
    </row>
    <row r="36" spans="2:8" s="9" customFormat="1" x14ac:dyDescent="0.25">
      <c r="B36" s="15">
        <v>44588</v>
      </c>
      <c r="C36" s="52" t="s">
        <v>76</v>
      </c>
      <c r="D36" s="51" t="s">
        <v>21</v>
      </c>
      <c r="E36" s="17" t="s">
        <v>62</v>
      </c>
      <c r="F36" s="18">
        <v>-58778.16</v>
      </c>
      <c r="G36" s="18">
        <v>0</v>
      </c>
      <c r="H36" s="18">
        <v>14614696.939999999</v>
      </c>
    </row>
    <row r="37" spans="2:8" s="9" customFormat="1" x14ac:dyDescent="0.25">
      <c r="B37" s="21"/>
      <c r="C37" s="22" t="s">
        <v>22</v>
      </c>
      <c r="D37" s="22"/>
      <c r="E37" s="21"/>
      <c r="F37" s="47">
        <v>-4635470.9400000004</v>
      </c>
      <c r="G37" s="37">
        <v>3768931.13</v>
      </c>
      <c r="H37" s="37">
        <f>$H36</f>
        <v>14614696.939999999</v>
      </c>
    </row>
    <row r="38" spans="2:8" s="9" customFormat="1" x14ac:dyDescent="0.25">
      <c r="B38" s="15">
        <v>44588</v>
      </c>
      <c r="C38" s="16"/>
      <c r="D38" s="51">
        <v>4</v>
      </c>
      <c r="E38" s="41" t="s">
        <v>23</v>
      </c>
      <c r="F38" s="48">
        <v>0</v>
      </c>
      <c r="G38" s="45">
        <v>0</v>
      </c>
      <c r="H38" s="18">
        <f>+H37+F38+G38</f>
        <v>14614696.939999999</v>
      </c>
    </row>
    <row r="39" spans="2:8" s="9" customFormat="1" x14ac:dyDescent="0.25">
      <c r="B39" s="15">
        <v>44588</v>
      </c>
      <c r="C39" s="16"/>
      <c r="D39" s="51" t="s">
        <v>24</v>
      </c>
      <c r="E39" s="42" t="s">
        <v>25</v>
      </c>
      <c r="F39" s="23">
        <v>0</v>
      </c>
      <c r="G39" s="45">
        <v>0</v>
      </c>
      <c r="H39" s="18">
        <f t="shared" ref="H39:H46" si="0">+H38+F39+G39</f>
        <v>14614696.939999999</v>
      </c>
    </row>
    <row r="40" spans="2:8" s="9" customFormat="1" ht="31.5" x14ac:dyDescent="0.25">
      <c r="B40" s="15">
        <v>44588</v>
      </c>
      <c r="C40" s="16"/>
      <c r="D40" s="51" t="s">
        <v>26</v>
      </c>
      <c r="E40" s="43" t="s">
        <v>27</v>
      </c>
      <c r="F40" s="24">
        <v>0</v>
      </c>
      <c r="G40" s="46">
        <v>0</v>
      </c>
      <c r="H40" s="18">
        <f t="shared" si="0"/>
        <v>14614696.939999999</v>
      </c>
    </row>
    <row r="41" spans="2:8" s="9" customFormat="1" ht="31.5" x14ac:dyDescent="0.25">
      <c r="B41" s="15">
        <v>44588</v>
      </c>
      <c r="C41" s="16"/>
      <c r="D41" s="51" t="s">
        <v>28</v>
      </c>
      <c r="E41" s="43" t="s">
        <v>29</v>
      </c>
      <c r="F41" s="24">
        <v>0</v>
      </c>
      <c r="G41" s="46">
        <v>0</v>
      </c>
      <c r="H41" s="18">
        <f t="shared" si="0"/>
        <v>14614696.939999999</v>
      </c>
    </row>
    <row r="42" spans="2:8" s="9" customFormat="1" x14ac:dyDescent="0.25">
      <c r="B42" s="15">
        <v>44588</v>
      </c>
      <c r="C42" s="16"/>
      <c r="D42" s="51" t="s">
        <v>30</v>
      </c>
      <c r="E42" s="42" t="s">
        <v>31</v>
      </c>
      <c r="F42" s="23">
        <v>0</v>
      </c>
      <c r="G42" s="45">
        <v>0</v>
      </c>
      <c r="H42" s="18">
        <f t="shared" si="0"/>
        <v>14614696.939999999</v>
      </c>
    </row>
    <row r="43" spans="2:8" s="9" customFormat="1" x14ac:dyDescent="0.25">
      <c r="B43" s="15">
        <v>44588</v>
      </c>
      <c r="C43" s="16"/>
      <c r="D43" s="51" t="s">
        <v>32</v>
      </c>
      <c r="E43" s="43" t="s">
        <v>33</v>
      </c>
      <c r="F43" s="24">
        <v>0</v>
      </c>
      <c r="G43" s="46">
        <v>0</v>
      </c>
      <c r="H43" s="18">
        <f t="shared" si="0"/>
        <v>14614696.939999999</v>
      </c>
    </row>
    <row r="44" spans="2:8" s="9" customFormat="1" x14ac:dyDescent="0.25">
      <c r="B44" s="15">
        <v>44588</v>
      </c>
      <c r="C44" s="16"/>
      <c r="D44" s="51" t="s">
        <v>34</v>
      </c>
      <c r="E44" s="43" t="s">
        <v>35</v>
      </c>
      <c r="F44" s="24">
        <v>0</v>
      </c>
      <c r="G44" s="46">
        <v>0</v>
      </c>
      <c r="H44" s="18">
        <f t="shared" si="0"/>
        <v>14614696.939999999</v>
      </c>
    </row>
    <row r="45" spans="2:8" s="9" customFormat="1" x14ac:dyDescent="0.25">
      <c r="B45" s="15">
        <v>44588</v>
      </c>
      <c r="C45" s="16"/>
      <c r="D45" s="51" t="s">
        <v>36</v>
      </c>
      <c r="E45" s="42" t="s">
        <v>37</v>
      </c>
      <c r="F45" s="23">
        <v>0</v>
      </c>
      <c r="G45" s="45">
        <v>0</v>
      </c>
      <c r="H45" s="18">
        <f t="shared" si="0"/>
        <v>14614696.939999999</v>
      </c>
    </row>
    <row r="46" spans="2:8" s="9" customFormat="1" x14ac:dyDescent="0.25">
      <c r="B46" s="15">
        <v>44588</v>
      </c>
      <c r="C46" s="16"/>
      <c r="D46" s="51" t="s">
        <v>38</v>
      </c>
      <c r="E46" s="43" t="s">
        <v>39</v>
      </c>
      <c r="F46" s="24">
        <v>0</v>
      </c>
      <c r="G46" s="46">
        <v>0</v>
      </c>
      <c r="H46" s="18">
        <f t="shared" si="0"/>
        <v>14614696.939999999</v>
      </c>
    </row>
    <row r="47" spans="2:8" s="9" customFormat="1" x14ac:dyDescent="0.25">
      <c r="B47" s="25">
        <v>44588</v>
      </c>
      <c r="C47" s="26"/>
      <c r="D47" s="26"/>
      <c r="E47" s="44" t="s">
        <v>40</v>
      </c>
      <c r="F47" s="49">
        <v>0</v>
      </c>
      <c r="G47" s="49">
        <v>0</v>
      </c>
      <c r="H47" s="50">
        <f>+H46</f>
        <v>14614696.939999999</v>
      </c>
    </row>
    <row r="48" spans="2:8" s="9" customFormat="1" x14ac:dyDescent="0.25">
      <c r="B48" s="27"/>
      <c r="C48" s="28" t="s">
        <v>77</v>
      </c>
      <c r="D48" s="28"/>
      <c r="E48" s="39"/>
      <c r="F48" s="38">
        <f>SUM(F10:F36)</f>
        <v>-4635470.9400000004</v>
      </c>
      <c r="G48" s="38">
        <f>SUM(G10:G36)</f>
        <v>3768931.13</v>
      </c>
      <c r="H48" s="40">
        <f>$H36</f>
        <v>14614696.939999999</v>
      </c>
    </row>
    <row r="49" spans="2:8" s="9" customFormat="1" ht="15.75" customHeight="1" x14ac:dyDescent="0.25">
      <c r="B49" s="29" t="s">
        <v>41</v>
      </c>
      <c r="C49" s="30"/>
      <c r="D49" s="30"/>
      <c r="E49" s="31"/>
      <c r="F49" s="32"/>
      <c r="G49" s="33"/>
      <c r="H49" s="31"/>
    </row>
    <row r="50" spans="2:8" s="9" customFormat="1" x14ac:dyDescent="0.25">
      <c r="B50" s="29" t="s">
        <v>42</v>
      </c>
      <c r="C50" s="30"/>
      <c r="D50" s="30"/>
      <c r="E50" s="31"/>
      <c r="F50" s="32"/>
      <c r="G50" s="33"/>
      <c r="H50" s="31"/>
    </row>
    <row r="51" spans="2:8" s="9" customFormat="1" x14ac:dyDescent="0.25">
      <c r="B51" s="29" t="s">
        <v>79</v>
      </c>
      <c r="C51" s="30"/>
      <c r="D51" s="30"/>
      <c r="E51" s="31"/>
      <c r="F51" s="32"/>
      <c r="G51" s="33"/>
      <c r="H51" s="31"/>
    </row>
    <row r="52" spans="2:8" s="9" customFormat="1" x14ac:dyDescent="0.25">
      <c r="B52" s="31"/>
      <c r="C52" s="30"/>
      <c r="D52" s="30"/>
      <c r="E52" s="31"/>
      <c r="F52" s="32"/>
      <c r="G52" s="33"/>
      <c r="H52" s="31"/>
    </row>
    <row r="53" spans="2:8" s="9" customFormat="1" x14ac:dyDescent="0.25">
      <c r="B53" s="34" t="s">
        <v>43</v>
      </c>
      <c r="D53" s="35"/>
      <c r="E53" s="1"/>
      <c r="G53" s="34" t="s">
        <v>44</v>
      </c>
    </row>
    <row r="54" spans="2:8" s="9" customFormat="1" x14ac:dyDescent="0.25">
      <c r="B54" s="20" t="s">
        <v>45</v>
      </c>
      <c r="D54" s="1"/>
      <c r="E54" s="1"/>
      <c r="G54" s="20" t="s">
        <v>46</v>
      </c>
    </row>
    <row r="55" spans="2:8" s="9" customFormat="1" x14ac:dyDescent="0.25">
      <c r="B55" s="36" t="s">
        <v>47</v>
      </c>
      <c r="D55" s="1"/>
      <c r="E55" s="1"/>
      <c r="G55" s="36" t="s">
        <v>48</v>
      </c>
    </row>
  </sheetData>
  <mergeCells count="9">
    <mergeCell ref="B3:H3"/>
    <mergeCell ref="B4:H4"/>
    <mergeCell ref="B5:H5"/>
    <mergeCell ref="B6:H6"/>
    <mergeCell ref="B8:B9"/>
    <mergeCell ref="C8:C9"/>
    <mergeCell ref="D8:D9"/>
    <mergeCell ref="F8:F9"/>
    <mergeCell ref="G8:G9"/>
  </mergeCells>
  <printOptions horizontalCentered="1"/>
  <pageMargins left="0.25" right="0.25" top="0.75" bottom="0.75" header="0.3" footer="0.3"/>
  <pageSetup scale="57" fitToWidth="0" orientation="landscape" r:id="rId1"/>
  <ignoredErrors>
    <ignoredError sqref="F48:G4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ENE.2022 OAI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Matos</dc:creator>
  <cp:lastModifiedBy>Brenda Matos</cp:lastModifiedBy>
  <cp:lastPrinted>2022-03-18T16:03:54Z</cp:lastPrinted>
  <dcterms:created xsi:type="dcterms:W3CDTF">2022-03-18T14:41:37Z</dcterms:created>
  <dcterms:modified xsi:type="dcterms:W3CDTF">2022-03-18T16:04:07Z</dcterms:modified>
</cp:coreProperties>
</file>