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Abril 2022\Contabilidad\"/>
    </mc:Choice>
  </mc:AlternateContent>
  <xr:revisionPtr revIDLastSave="0" documentId="13_ncr:1_{56D280F4-FC94-4587-A059-81E5CD9AA9DD}" xr6:coauthVersionLast="36" xr6:coauthVersionMax="36" xr10:uidLastSave="{00000000-0000-0000-0000-000000000000}"/>
  <bookViews>
    <workbookView xWindow="0" yWindow="0" windowWidth="28800" windowHeight="11325" xr2:uid="{77939B2C-8061-40BE-8A72-7D4D4316E0DB}"/>
  </bookViews>
  <sheets>
    <sheet name="ABRIL.2022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G54" i="1"/>
  <c r="G43" i="1"/>
  <c r="F54" i="1" l="1"/>
  <c r="F43" i="1"/>
  <c r="G28" i="1"/>
  <c r="G27" i="1"/>
  <c r="G26" i="1"/>
  <c r="G25" i="1"/>
  <c r="G20" i="1"/>
  <c r="G19" i="1"/>
  <c r="G18" i="1"/>
  <c r="G17" i="1"/>
  <c r="E11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E10" i="1"/>
</calcChain>
</file>

<file path=xl/sharedStrings.xml><?xml version="1.0" encoding="utf-8"?>
<sst xmlns="http://schemas.openxmlformats.org/spreadsheetml/2006/main" count="137" uniqueCount="89">
  <si>
    <t>Instituto  Geográfico  Nacional</t>
  </si>
  <si>
    <t>"José Joaquín Hungría Morell"</t>
  </si>
  <si>
    <t>Ingresos - Egresos- Abril 2022</t>
  </si>
  <si>
    <t>(Valores en  RD$)</t>
  </si>
  <si>
    <t>Cuenta Bancaria:010-020600-0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</si>
  <si>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</si>
  <si>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</si>
  <si>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</si>
  <si>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</si>
  <si>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</si>
  <si>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</si>
  <si>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</si>
  <si>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</si>
  <si>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</si>
  <si>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208-1</t>
  </si>
  <si>
    <t>2.2.6.3.01</t>
  </si>
  <si>
    <t>SEGURO NACIONAL DE SALUD (SENASA)</t>
  </si>
  <si>
    <t>ARS HUMANO</t>
  </si>
  <si>
    <t>210-1</t>
  </si>
  <si>
    <t>2.2.5.1.01</t>
  </si>
  <si>
    <t>CLARO</t>
  </si>
  <si>
    <t>212-1</t>
  </si>
  <si>
    <t>2.2.1.5.01</t>
  </si>
  <si>
    <t>ALTICE DOMINICANA ,S.A</t>
  </si>
  <si>
    <t>216-1</t>
  </si>
  <si>
    <t>2.3.1.1.01</t>
  </si>
  <si>
    <t>GTG INDUSTRIA, S.R.L.</t>
  </si>
  <si>
    <t>223-1</t>
  </si>
  <si>
    <t>2.1.1.2.08</t>
  </si>
  <si>
    <t>IGN</t>
  </si>
  <si>
    <t>2.1.5.2.01</t>
  </si>
  <si>
    <t>2.1.5.1.01</t>
  </si>
  <si>
    <t>2.1.5.3.01</t>
  </si>
  <si>
    <t>225-1</t>
  </si>
  <si>
    <t>2.1.1.2.05</t>
  </si>
  <si>
    <t>227-1</t>
  </si>
  <si>
    <t>2.1.1.1.01</t>
  </si>
  <si>
    <t>228-1</t>
  </si>
  <si>
    <t>2.2.5.3.04</t>
  </si>
  <si>
    <t>STE.SRL</t>
  </si>
  <si>
    <t>231-1</t>
  </si>
  <si>
    <t>EMPACA</t>
  </si>
  <si>
    <t>233-1</t>
  </si>
  <si>
    <t>2.2.1.6.01</t>
  </si>
  <si>
    <t>EDESUR DOMINICANA.S.A</t>
  </si>
  <si>
    <t>237-1</t>
  </si>
  <si>
    <t>239-1</t>
  </si>
  <si>
    <t>2.1.1.2.11</t>
  </si>
  <si>
    <t>242-1</t>
  </si>
  <si>
    <t>2.2.7.2.06</t>
  </si>
  <si>
    <t>CENTRO AUTOMOTRIZ REMESAS,S.A.</t>
  </si>
  <si>
    <t>245-1</t>
  </si>
  <si>
    <t>AGUA PLANETA AZUL</t>
  </si>
  <si>
    <t>249-1</t>
  </si>
  <si>
    <t>255-1</t>
  </si>
  <si>
    <t>262-1</t>
  </si>
  <si>
    <t>2.2.3.1.01</t>
  </si>
  <si>
    <t>Total Gastos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</si>
  <si>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</si>
  <si>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</si>
  <si>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</si>
  <si>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</si>
  <si>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</si>
  <si>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</si>
  <si>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</si>
  <si>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</si>
  <si>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</si>
  <si>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</si>
  <si>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</si>
  <si>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</si>
  <si>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</si>
  <si>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</si>
  <si>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</si>
  <si>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</si>
  <si>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</si>
  <si>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</si>
  <si>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MONTO NETO</t>
  </si>
  <si>
    <t>Fuente: SIGEF</t>
  </si>
  <si>
    <t>Fecha de registro: hasta el 30 de abril 2022.</t>
  </si>
  <si>
    <t>Fecha de imputación: hasta el 30 de abril 2022.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</si>
  <si>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</si>
  <si>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</si>
  <si>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</si>
  <si>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</si>
  <si>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</si>
  <si>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</si>
  <si>
    <t>1762-1</t>
  </si>
  <si>
    <t>1783-1</t>
  </si>
  <si>
    <t>DEVOLUCION DE LIBRAMIENTO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</si>
</sst>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u val="double"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3" fontId="3" fillId="0" borderId="0" xfId="1" applyFont="1"/>
    <xf numFmtId="0" fontId="3" fillId="0" borderId="0" xfId="0" applyFont="1"/>
    <xf numFmtId="0" fontId="2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4" fillId="2" borderId="0" xfId="1" applyFont="1" applyFill="1" applyBorder="1" applyAlignment="1"/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43" fontId="7" fillId="3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2" fillId="0" borderId="0" xfId="0" applyFont="1" applyAlignment="1">
      <alignment vertical="center"/>
    </xf>
    <xf numFmtId="14" fontId="2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43" fontId="5" fillId="0" borderId="0" xfId="1" applyFont="1"/>
    <xf numFmtId="0" fontId="5" fillId="0" borderId="5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vertical="center" wrapText="1"/>
    </xf>
    <xf numFmtId="43" fontId="4" fillId="4" borderId="2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4" fontId="10" fillId="0" borderId="4" xfId="0" applyNumberFormat="1" applyFont="1" applyFill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39" fontId="4" fillId="5" borderId="10" xfId="1" applyNumberFormat="1" applyFont="1" applyFill="1" applyBorder="1" applyAlignment="1">
      <alignment horizontal="right" vertical="center" wrapText="1"/>
    </xf>
    <xf numFmtId="43" fontId="4" fillId="5" borderId="1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vertical="center" wrapText="1"/>
    </xf>
    <xf numFmtId="43" fontId="4" fillId="3" borderId="2" xfId="1" applyFont="1" applyFill="1" applyBorder="1" applyAlignment="1">
      <alignment vertical="center" wrapText="1"/>
    </xf>
    <xf numFmtId="0" fontId="11" fillId="0" borderId="0" xfId="0" applyFont="1" applyBorder="1"/>
    <xf numFmtId="4" fontId="12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4" fontId="15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1402081</xdr:colOff>
      <xdr:row>0</xdr:row>
      <xdr:rowOff>0</xdr:rowOff>
    </xdr:from>
    <xdr:to>
      <xdr:col>4</xdr:col>
      <xdr:colOff>2417445</xdr:colOff>
      <xdr:row>2</xdr:row>
      <xdr:rowOff>22860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7F6A059-D8BB-4940-850E-FEA8AD1C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631" y="0"/>
          <a:ext cx="1015364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Abril%202022/Ingresos-Egresos%2004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2"/>
      <sheetName val="ENE.2022 OAI"/>
      <sheetName val="FEB-2022"/>
      <sheetName val="FEB.2022 OAI"/>
      <sheetName val="MARZ.2022"/>
      <sheetName val="MARZ.2022 OAI"/>
      <sheetName val="ABRIL.2022 OAI"/>
    </sheetNames>
    <sheetDataSet>
      <sheetData sheetId="0"/>
      <sheetData sheetId="1"/>
      <sheetData sheetId="2"/>
      <sheetData sheetId="3"/>
      <sheetData sheetId="4">
        <row r="10">
          <cell r="C10" t="str">
            <v>TRANSFERENCIA BANCARIA</v>
          </cell>
        </row>
        <row r="11">
          <cell r="C11" t="str">
            <v>TRANSFERENCIA BANCARIA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68F6-C257-4EE8-838F-A6F8C97B0891}">
  <sheetPr>
    <pageSetUpPr fitToPage="1"/>
  </sheetPr>
  <dimension ref="A1:J61"/>
  <sheetViews>
    <sheetView showGridLines="0" tabSelected="1" workbookViewId="0">
      <selection activeCell="H44" sqref="H44"/>
    </sheetView>
  </sheetViews>
  <sheetFormatPr baseColWidth="10" defaultColWidth="70" defaultRowHeight="15.75" x14ac:dyDescent="0.25"/>
  <cols>
    <col min="1" max="1" width="5.140625" style="16" customWidth="1"/>
    <col min="2" max="2" width="20" style="16" customWidth="1"/>
    <col min="3" max="4" width="20.42578125" style="16" customWidth="1"/>
    <col min="5" max="5" width="48" style="4" customWidth="1"/>
    <col min="6" max="6" width="20.42578125" style="16" customWidth="1"/>
    <col min="7" max="7" width="20.140625" style="16" customWidth="1"/>
    <col min="8" max="8" width="21.7109375" style="4" customWidth="1"/>
    <col min="9" max="9" width="24.85546875" style="15" customWidth="1"/>
    <col min="10" max="16384" width="70" style="16"/>
  </cols>
  <sheetData>
    <row r="1" spans="1:10" s="4" customFormat="1" x14ac:dyDescent="0.25">
      <c r="A1" s="1"/>
      <c r="B1" s="1"/>
      <c r="C1" s="2"/>
      <c r="D1" s="2"/>
      <c r="E1" s="1"/>
      <c r="F1" s="2"/>
      <c r="G1" s="2"/>
      <c r="H1" s="1"/>
      <c r="I1" s="3"/>
    </row>
    <row r="2" spans="1:10" s="4" customFormat="1" x14ac:dyDescent="0.25">
      <c r="A2" s="1"/>
      <c r="B2" s="1"/>
      <c r="C2" s="2"/>
      <c r="D2" s="2"/>
      <c r="E2" s="1"/>
      <c r="F2" s="2"/>
      <c r="G2" s="2"/>
      <c r="H2" s="1"/>
      <c r="I2" s="3"/>
    </row>
    <row r="3" spans="1:10" s="7" customFormat="1" x14ac:dyDescent="0.25">
      <c r="A3" s="5"/>
      <c r="B3" s="58" t="s">
        <v>0</v>
      </c>
      <c r="C3" s="58"/>
      <c r="D3" s="58"/>
      <c r="E3" s="58"/>
      <c r="F3" s="58"/>
      <c r="G3" s="58"/>
      <c r="H3" s="58"/>
      <c r="I3" s="6"/>
    </row>
    <row r="4" spans="1:10" s="7" customFormat="1" x14ac:dyDescent="0.25">
      <c r="A4" s="5"/>
      <c r="B4" s="58" t="s">
        <v>1</v>
      </c>
      <c r="C4" s="58"/>
      <c r="D4" s="58"/>
      <c r="E4" s="58"/>
      <c r="F4" s="58"/>
      <c r="G4" s="58"/>
      <c r="H4" s="58"/>
      <c r="I4" s="6"/>
    </row>
    <row r="5" spans="1:10" s="7" customFormat="1" x14ac:dyDescent="0.25">
      <c r="A5" s="5"/>
      <c r="B5" s="58" t="s">
        <v>2</v>
      </c>
      <c r="C5" s="58"/>
      <c r="D5" s="58"/>
      <c r="E5" s="58"/>
      <c r="F5" s="58"/>
      <c r="G5" s="58"/>
      <c r="H5" s="58"/>
      <c r="I5" s="6"/>
    </row>
    <row r="6" spans="1:10" s="10" customFormat="1" x14ac:dyDescent="0.25">
      <c r="A6" s="8"/>
      <c r="B6" s="59" t="s">
        <v>3</v>
      </c>
      <c r="C6" s="59"/>
      <c r="D6" s="59"/>
      <c r="E6" s="59"/>
      <c r="F6" s="59"/>
      <c r="G6" s="59"/>
      <c r="H6" s="59"/>
      <c r="I6" s="9"/>
    </row>
    <row r="7" spans="1:10" s="10" customFormat="1" x14ac:dyDescent="0.25">
      <c r="A7" s="8"/>
      <c r="B7" s="59" t="s">
        <v>4</v>
      </c>
      <c r="C7" s="59"/>
      <c r="D7" s="59"/>
      <c r="E7" s="59"/>
      <c r="F7" s="59"/>
      <c r="G7" s="59"/>
      <c r="H7" s="59"/>
      <c r="I7" s="11"/>
    </row>
    <row r="8" spans="1:10" x14ac:dyDescent="0.25">
      <c r="A8" s="12"/>
      <c r="B8" s="56" t="s">
        <v>5</v>
      </c>
      <c r="C8" s="56" t="s">
        <v>6</v>
      </c>
      <c r="D8" s="56" t="s">
        <v>7</v>
      </c>
      <c r="E8" s="13" t="s">
        <v>8</v>
      </c>
      <c r="F8" s="56" t="s">
        <v>9</v>
      </c>
      <c r="G8" s="56" t="s">
        <v>10</v>
      </c>
      <c r="H8" s="14" t="s">
        <v>11</v>
      </c>
    </row>
    <row r="9" spans="1:10" x14ac:dyDescent="0.25">
      <c r="A9" s="12"/>
      <c r="B9" s="57"/>
      <c r="C9" s="57"/>
      <c r="D9" s="57"/>
      <c r="E9" s="17" t="s">
        <v>12</v>
      </c>
      <c r="F9" s="57"/>
      <c r="G9" s="57"/>
      <c r="H9" s="18">
        <v>19724014.390000001</v>
      </c>
      <c r="J9" s="19"/>
    </row>
    <row r="10" spans="1:10" s="20" customFormat="1" ht="18" customHeight="1" x14ac:dyDescent="0.25">
      <c r="B10" s="21">
        <v>44664</v>
      </c>
      <c r="C10" s="22" t="s">
        <v>86</v>
      </c>
      <c r="D10" s="22" t="s">
        <v>13</v>
      </c>
      <c r="E10" s="23" t="str">
        <f>+[1]MARZ.2022!C10</f>
        <v>TRANSFERENCIA BANCARIA</v>
      </c>
      <c r="F10" s="24">
        <v>4309205.57</v>
      </c>
      <c r="G10" s="24"/>
      <c r="H10" s="24">
        <f>+H9+F10+G10</f>
        <v>24033219.960000001</v>
      </c>
      <c r="I10" s="25"/>
    </row>
    <row r="11" spans="1:10" s="20" customFormat="1" ht="18" customHeight="1" x14ac:dyDescent="0.25">
      <c r="B11" s="21">
        <v>44669</v>
      </c>
      <c r="C11" s="22" t="s">
        <v>87</v>
      </c>
      <c r="D11" s="22" t="s">
        <v>13</v>
      </c>
      <c r="E11" s="23" t="str">
        <f>+[1]MARZ.2022!C11</f>
        <v>TRANSFERENCIA BANCARIA</v>
      </c>
      <c r="F11" s="24">
        <v>1323910.43</v>
      </c>
      <c r="G11" s="24"/>
      <c r="H11" s="24">
        <f t="shared" ref="H11:H42" si="0">+H10+F11+G11</f>
        <v>25357130.390000001</v>
      </c>
      <c r="I11" s="25"/>
    </row>
    <row r="12" spans="1:10" s="12" customFormat="1" ht="18" customHeight="1" x14ac:dyDescent="0.25">
      <c r="B12" s="21">
        <v>44652</v>
      </c>
      <c r="C12" s="22" t="s">
        <v>14</v>
      </c>
      <c r="D12" s="22" t="s">
        <v>15</v>
      </c>
      <c r="E12" s="23" t="s">
        <v>16</v>
      </c>
      <c r="F12" s="24"/>
      <c r="G12" s="24">
        <v>-84220.800000000003</v>
      </c>
      <c r="H12" s="24">
        <f t="shared" si="0"/>
        <v>25272909.59</v>
      </c>
      <c r="I12" s="26"/>
    </row>
    <row r="13" spans="1:10" s="12" customFormat="1" ht="18" customHeight="1" x14ac:dyDescent="0.25">
      <c r="B13" s="21">
        <v>44652</v>
      </c>
      <c r="C13" s="22" t="s">
        <v>14</v>
      </c>
      <c r="D13" s="22" t="s">
        <v>15</v>
      </c>
      <c r="E13" s="23" t="s">
        <v>17</v>
      </c>
      <c r="F13" s="24"/>
      <c r="G13" s="24">
        <v>-16058.65</v>
      </c>
      <c r="H13" s="24">
        <f t="shared" si="0"/>
        <v>25256850.940000001</v>
      </c>
      <c r="I13" s="26"/>
    </row>
    <row r="14" spans="1:10" s="12" customFormat="1" ht="18" customHeight="1" x14ac:dyDescent="0.25">
      <c r="B14" s="21">
        <v>44652</v>
      </c>
      <c r="C14" s="22" t="s">
        <v>18</v>
      </c>
      <c r="D14" s="22" t="s">
        <v>19</v>
      </c>
      <c r="E14" s="23" t="s">
        <v>20</v>
      </c>
      <c r="F14" s="24"/>
      <c r="G14" s="24">
        <v>-5195</v>
      </c>
      <c r="H14" s="24">
        <f t="shared" si="0"/>
        <v>25251655.940000001</v>
      </c>
      <c r="I14" s="26"/>
    </row>
    <row r="15" spans="1:10" s="12" customFormat="1" ht="18" customHeight="1" x14ac:dyDescent="0.25">
      <c r="B15" s="21">
        <v>44652</v>
      </c>
      <c r="C15" s="22" t="s">
        <v>21</v>
      </c>
      <c r="D15" s="22" t="s">
        <v>22</v>
      </c>
      <c r="E15" s="23" t="s">
        <v>23</v>
      </c>
      <c r="F15" s="24"/>
      <c r="G15" s="24">
        <v>-46691.56</v>
      </c>
      <c r="H15" s="24">
        <f t="shared" si="0"/>
        <v>25204964.380000003</v>
      </c>
      <c r="I15" s="26"/>
    </row>
    <row r="16" spans="1:10" s="12" customFormat="1" ht="18" customHeight="1" x14ac:dyDescent="0.25">
      <c r="B16" s="21">
        <v>44655</v>
      </c>
      <c r="C16" s="22" t="s">
        <v>24</v>
      </c>
      <c r="D16" s="22" t="s">
        <v>25</v>
      </c>
      <c r="E16" s="23" t="s">
        <v>26</v>
      </c>
      <c r="F16" s="24"/>
      <c r="G16" s="24">
        <v>-17329.400000000001</v>
      </c>
      <c r="H16" s="24">
        <f t="shared" si="0"/>
        <v>25187634.980000004</v>
      </c>
      <c r="I16" s="26"/>
    </row>
    <row r="17" spans="2:9" s="12" customFormat="1" ht="18" customHeight="1" x14ac:dyDescent="0.25">
      <c r="B17" s="21">
        <v>44658</v>
      </c>
      <c r="C17" s="22" t="s">
        <v>27</v>
      </c>
      <c r="D17" s="22" t="s">
        <v>28</v>
      </c>
      <c r="E17" s="23" t="s">
        <v>29</v>
      </c>
      <c r="F17" s="24"/>
      <c r="G17" s="24">
        <f>-827000-156000</f>
        <v>-983000</v>
      </c>
      <c r="H17" s="24">
        <f t="shared" si="0"/>
        <v>24204634.980000004</v>
      </c>
      <c r="I17" s="26"/>
    </row>
    <row r="18" spans="2:9" s="12" customFormat="1" ht="18" customHeight="1" x14ac:dyDescent="0.25">
      <c r="B18" s="21">
        <v>44658</v>
      </c>
      <c r="C18" s="22" t="s">
        <v>27</v>
      </c>
      <c r="D18" s="22" t="s">
        <v>30</v>
      </c>
      <c r="E18" s="23" t="s">
        <v>29</v>
      </c>
      <c r="F18" s="24"/>
      <c r="G18" s="24">
        <f>-58717-11060.4</f>
        <v>-69777.399999999994</v>
      </c>
      <c r="H18" s="24">
        <f t="shared" si="0"/>
        <v>24134857.580000006</v>
      </c>
      <c r="I18" s="26"/>
    </row>
    <row r="19" spans="2:9" s="12" customFormat="1" ht="18" customHeight="1" x14ac:dyDescent="0.25">
      <c r="B19" s="21">
        <v>44658</v>
      </c>
      <c r="C19" s="22" t="s">
        <v>27</v>
      </c>
      <c r="D19" s="22" t="s">
        <v>31</v>
      </c>
      <c r="E19" s="23" t="s">
        <v>29</v>
      </c>
      <c r="F19" s="24"/>
      <c r="G19" s="24">
        <f>-58634.3-11076</f>
        <v>-69710.3</v>
      </c>
      <c r="H19" s="24">
        <f t="shared" si="0"/>
        <v>24065147.280000005</v>
      </c>
      <c r="I19" s="26"/>
    </row>
    <row r="20" spans="2:9" s="12" customFormat="1" ht="18" customHeight="1" x14ac:dyDescent="0.25">
      <c r="B20" s="21">
        <v>44658</v>
      </c>
      <c r="C20" s="22" t="s">
        <v>27</v>
      </c>
      <c r="D20" s="22" t="s">
        <v>32</v>
      </c>
      <c r="E20" s="23" t="s">
        <v>29</v>
      </c>
      <c r="F20" s="24"/>
      <c r="G20" s="24">
        <f>-5707.42-1496.14</f>
        <v>-7203.56</v>
      </c>
      <c r="H20" s="24">
        <f t="shared" si="0"/>
        <v>24057943.720000006</v>
      </c>
      <c r="I20" s="26"/>
    </row>
    <row r="21" spans="2:9" s="12" customFormat="1" ht="18" customHeight="1" x14ac:dyDescent="0.25">
      <c r="B21" s="21">
        <v>44658</v>
      </c>
      <c r="C21" s="22" t="s">
        <v>33</v>
      </c>
      <c r="D21" s="22" t="s">
        <v>34</v>
      </c>
      <c r="E21" s="23" t="s">
        <v>29</v>
      </c>
      <c r="F21" s="24"/>
      <c r="G21" s="24">
        <v>-224000</v>
      </c>
      <c r="H21" s="24">
        <f t="shared" si="0"/>
        <v>23833943.720000006</v>
      </c>
      <c r="I21" s="26"/>
    </row>
    <row r="22" spans="2:9" s="12" customFormat="1" ht="18" customHeight="1" x14ac:dyDescent="0.25">
      <c r="B22" s="21">
        <v>44658</v>
      </c>
      <c r="C22" s="22" t="s">
        <v>33</v>
      </c>
      <c r="D22" s="22" t="s">
        <v>30</v>
      </c>
      <c r="E22" s="23" t="s">
        <v>29</v>
      </c>
      <c r="F22" s="24"/>
      <c r="G22" s="24">
        <v>-15881.6</v>
      </c>
      <c r="H22" s="24">
        <f t="shared" si="0"/>
        <v>23818062.120000005</v>
      </c>
      <c r="I22" s="26"/>
    </row>
    <row r="23" spans="2:9" s="12" customFormat="1" ht="18" customHeight="1" x14ac:dyDescent="0.25">
      <c r="B23" s="21">
        <v>44658</v>
      </c>
      <c r="C23" s="22" t="s">
        <v>33</v>
      </c>
      <c r="D23" s="22" t="s">
        <v>31</v>
      </c>
      <c r="E23" s="23" t="s">
        <v>29</v>
      </c>
      <c r="F23" s="24"/>
      <c r="G23" s="24">
        <v>-15904</v>
      </c>
      <c r="H23" s="24">
        <f t="shared" si="0"/>
        <v>23802158.120000005</v>
      </c>
      <c r="I23" s="26"/>
    </row>
    <row r="24" spans="2:9" s="12" customFormat="1" ht="18" customHeight="1" x14ac:dyDescent="0.25">
      <c r="B24" s="21">
        <v>44658</v>
      </c>
      <c r="C24" s="22" t="s">
        <v>33</v>
      </c>
      <c r="D24" s="22" t="s">
        <v>32</v>
      </c>
      <c r="E24" s="23" t="s">
        <v>29</v>
      </c>
      <c r="F24" s="24"/>
      <c r="G24" s="24">
        <v>-2576</v>
      </c>
      <c r="H24" s="24">
        <f t="shared" si="0"/>
        <v>23799582.120000005</v>
      </c>
      <c r="I24" s="26"/>
    </row>
    <row r="25" spans="2:9" s="12" customFormat="1" ht="18" customHeight="1" x14ac:dyDescent="0.25">
      <c r="B25" s="21">
        <v>44658</v>
      </c>
      <c r="C25" s="22" t="s">
        <v>35</v>
      </c>
      <c r="D25" s="22" t="s">
        <v>36</v>
      </c>
      <c r="E25" s="23" t="s">
        <v>29</v>
      </c>
      <c r="F25" s="24"/>
      <c r="G25" s="24">
        <f>-1335000-1132000</f>
        <v>-2467000</v>
      </c>
      <c r="H25" s="24">
        <f t="shared" si="0"/>
        <v>21332582.120000005</v>
      </c>
      <c r="I25" s="26"/>
    </row>
    <row r="26" spans="2:9" s="12" customFormat="1" ht="18" customHeight="1" x14ac:dyDescent="0.25">
      <c r="B26" s="21">
        <v>44658</v>
      </c>
      <c r="C26" s="22" t="s">
        <v>35</v>
      </c>
      <c r="D26" s="22" t="s">
        <v>30</v>
      </c>
      <c r="E26" s="23" t="s">
        <v>29</v>
      </c>
      <c r="F26" s="24"/>
      <c r="G26" s="24">
        <f>-88811.11-80090.41</f>
        <v>-168901.52000000002</v>
      </c>
      <c r="H26" s="24">
        <f t="shared" si="0"/>
        <v>21163680.600000005</v>
      </c>
      <c r="I26" s="26"/>
    </row>
    <row r="27" spans="2:9" s="12" customFormat="1" ht="18" customHeight="1" x14ac:dyDescent="0.25">
      <c r="B27" s="21">
        <v>44658</v>
      </c>
      <c r="C27" s="22" t="s">
        <v>35</v>
      </c>
      <c r="D27" s="22" t="s">
        <v>31</v>
      </c>
      <c r="E27" s="23" t="s">
        <v>29</v>
      </c>
      <c r="F27" s="24"/>
      <c r="G27" s="24">
        <f>-94785-80372</f>
        <v>-175157</v>
      </c>
      <c r="H27" s="24">
        <f t="shared" si="0"/>
        <v>20988523.600000005</v>
      </c>
      <c r="I27" s="26"/>
    </row>
    <row r="28" spans="2:9" s="12" customFormat="1" ht="18" customHeight="1" x14ac:dyDescent="0.25">
      <c r="B28" s="21">
        <v>44658</v>
      </c>
      <c r="C28" s="22" t="s">
        <v>35</v>
      </c>
      <c r="D28" s="22" t="s">
        <v>32</v>
      </c>
      <c r="E28" s="23" t="s">
        <v>29</v>
      </c>
      <c r="F28" s="24"/>
      <c r="G28" s="24">
        <f>-10837.56-9214.92</f>
        <v>-20052.48</v>
      </c>
      <c r="H28" s="24">
        <f t="shared" si="0"/>
        <v>20968471.120000005</v>
      </c>
      <c r="I28" s="26"/>
    </row>
    <row r="29" spans="2:9" s="12" customFormat="1" ht="18" customHeight="1" x14ac:dyDescent="0.25">
      <c r="B29" s="21">
        <v>44658</v>
      </c>
      <c r="C29" s="22" t="s">
        <v>37</v>
      </c>
      <c r="D29" s="22" t="s">
        <v>38</v>
      </c>
      <c r="E29" s="23" t="s">
        <v>39</v>
      </c>
      <c r="F29" s="24"/>
      <c r="G29" s="24">
        <v>-17110</v>
      </c>
      <c r="H29" s="24">
        <f>+H28+F29+G29</f>
        <v>20951361.120000005</v>
      </c>
      <c r="I29" s="26"/>
    </row>
    <row r="30" spans="2:9" s="12" customFormat="1" ht="18" customHeight="1" x14ac:dyDescent="0.25">
      <c r="B30" s="21">
        <v>44659</v>
      </c>
      <c r="C30" s="22" t="s">
        <v>40</v>
      </c>
      <c r="D30" s="22" t="s">
        <v>19</v>
      </c>
      <c r="E30" s="23" t="s">
        <v>41</v>
      </c>
      <c r="F30" s="24"/>
      <c r="G30" s="24">
        <v>-172115.69</v>
      </c>
      <c r="H30" s="24">
        <f t="shared" si="0"/>
        <v>20779245.430000003</v>
      </c>
      <c r="I30" s="26"/>
    </row>
    <row r="31" spans="2:9" s="12" customFormat="1" ht="18" customHeight="1" x14ac:dyDescent="0.25">
      <c r="B31" s="21">
        <v>44659</v>
      </c>
      <c r="C31" s="22" t="s">
        <v>42</v>
      </c>
      <c r="D31" s="22" t="s">
        <v>43</v>
      </c>
      <c r="E31" s="23" t="s">
        <v>44</v>
      </c>
      <c r="F31" s="24"/>
      <c r="G31" s="24">
        <v>-42731.45</v>
      </c>
      <c r="H31" s="24">
        <f t="shared" si="0"/>
        <v>20736513.980000004</v>
      </c>
      <c r="I31" s="26"/>
    </row>
    <row r="32" spans="2:9" s="12" customFormat="1" ht="18" customHeight="1" x14ac:dyDescent="0.25">
      <c r="B32" s="21">
        <v>44662</v>
      </c>
      <c r="C32" s="22" t="s">
        <v>45</v>
      </c>
      <c r="D32" s="22" t="s">
        <v>19</v>
      </c>
      <c r="E32" s="23" t="s">
        <v>23</v>
      </c>
      <c r="F32" s="24"/>
      <c r="G32" s="24">
        <v>-17756.04</v>
      </c>
      <c r="H32" s="24">
        <f t="shared" si="0"/>
        <v>20718757.940000005</v>
      </c>
      <c r="I32" s="26"/>
    </row>
    <row r="33" spans="2:9" s="12" customFormat="1" ht="18" customHeight="1" x14ac:dyDescent="0.25">
      <c r="B33" s="21">
        <v>44662</v>
      </c>
      <c r="C33" s="22" t="s">
        <v>46</v>
      </c>
      <c r="D33" s="22" t="s">
        <v>47</v>
      </c>
      <c r="E33" s="23" t="s">
        <v>29</v>
      </c>
      <c r="F33" s="24"/>
      <c r="G33" s="24">
        <v>-79000</v>
      </c>
      <c r="H33" s="24">
        <f t="shared" si="0"/>
        <v>20639757.940000005</v>
      </c>
      <c r="I33" s="26"/>
    </row>
    <row r="34" spans="2:9" s="12" customFormat="1" ht="16.5" customHeight="1" x14ac:dyDescent="0.25">
      <c r="B34" s="21">
        <v>44662</v>
      </c>
      <c r="C34" s="22" t="s">
        <v>46</v>
      </c>
      <c r="D34" s="22" t="s">
        <v>30</v>
      </c>
      <c r="E34" s="23" t="s">
        <v>29</v>
      </c>
      <c r="F34" s="24"/>
      <c r="G34" s="24">
        <v>-5432.71</v>
      </c>
      <c r="H34" s="24">
        <f t="shared" si="0"/>
        <v>20634325.230000004</v>
      </c>
      <c r="I34" s="26"/>
    </row>
    <row r="35" spans="2:9" s="12" customFormat="1" ht="18" customHeight="1" x14ac:dyDescent="0.25">
      <c r="B35" s="21">
        <v>44662</v>
      </c>
      <c r="C35" s="22" t="s">
        <v>46</v>
      </c>
      <c r="D35" s="22" t="s">
        <v>31</v>
      </c>
      <c r="E35" s="23" t="s">
        <v>29</v>
      </c>
      <c r="F35" s="24"/>
      <c r="G35" s="24">
        <v>-5609</v>
      </c>
      <c r="H35" s="24">
        <f t="shared" si="0"/>
        <v>20628716.230000004</v>
      </c>
      <c r="I35" s="26"/>
    </row>
    <row r="36" spans="2:9" s="12" customFormat="1" ht="18" customHeight="1" x14ac:dyDescent="0.25">
      <c r="B36" s="21">
        <v>44662</v>
      </c>
      <c r="C36" s="22" t="s">
        <v>46</v>
      </c>
      <c r="D36" s="22" t="s">
        <v>32</v>
      </c>
      <c r="E36" s="23" t="s">
        <v>29</v>
      </c>
      <c r="F36" s="24"/>
      <c r="G36" s="24">
        <v>-0.01</v>
      </c>
      <c r="H36" s="24">
        <f t="shared" si="0"/>
        <v>20628716.220000003</v>
      </c>
      <c r="I36" s="26"/>
    </row>
    <row r="37" spans="2:9" s="12" customFormat="1" ht="18" customHeight="1" x14ac:dyDescent="0.25">
      <c r="B37" s="21">
        <v>44663</v>
      </c>
      <c r="C37" s="22" t="s">
        <v>48</v>
      </c>
      <c r="D37" s="22" t="s">
        <v>49</v>
      </c>
      <c r="E37" s="23" t="s">
        <v>50</v>
      </c>
      <c r="F37" s="24"/>
      <c r="G37" s="24">
        <v>-38556.5</v>
      </c>
      <c r="H37" s="24">
        <f t="shared" si="0"/>
        <v>20590159.720000003</v>
      </c>
      <c r="I37" s="26"/>
    </row>
    <row r="38" spans="2:9" s="12" customFormat="1" ht="18" customHeight="1" x14ac:dyDescent="0.25">
      <c r="B38" s="21">
        <v>44664</v>
      </c>
      <c r="C38" s="22" t="s">
        <v>51</v>
      </c>
      <c r="D38" s="22" t="s">
        <v>25</v>
      </c>
      <c r="E38" s="23" t="s">
        <v>52</v>
      </c>
      <c r="F38" s="24"/>
      <c r="G38" s="24">
        <v>-2500</v>
      </c>
      <c r="H38" s="24">
        <f t="shared" si="0"/>
        <v>20587659.720000003</v>
      </c>
      <c r="I38" s="26"/>
    </row>
    <row r="39" spans="2:9" s="12" customFormat="1" ht="18" customHeight="1" x14ac:dyDescent="0.25">
      <c r="B39" s="21">
        <v>44672</v>
      </c>
      <c r="C39" s="22" t="s">
        <v>53</v>
      </c>
      <c r="D39" s="22" t="s">
        <v>19</v>
      </c>
      <c r="E39" s="23" t="s">
        <v>20</v>
      </c>
      <c r="F39" s="24"/>
      <c r="G39" s="24">
        <v>-9157.02</v>
      </c>
      <c r="H39" s="24">
        <f t="shared" si="0"/>
        <v>20578502.700000003</v>
      </c>
      <c r="I39" s="26"/>
    </row>
    <row r="40" spans="2:9" s="12" customFormat="1" ht="18" customHeight="1" x14ac:dyDescent="0.25">
      <c r="B40" s="21">
        <v>44672</v>
      </c>
      <c r="C40" s="22" t="s">
        <v>54</v>
      </c>
      <c r="D40" s="22" t="s">
        <v>49</v>
      </c>
      <c r="E40" s="23" t="s">
        <v>50</v>
      </c>
      <c r="F40" s="24"/>
      <c r="G40" s="24">
        <v>-143440.79999999999</v>
      </c>
      <c r="H40" s="24">
        <f t="shared" si="0"/>
        <v>20435061.900000002</v>
      </c>
      <c r="I40" s="26"/>
    </row>
    <row r="41" spans="2:9" s="12" customFormat="1" ht="18" customHeight="1" x14ac:dyDescent="0.25">
      <c r="B41" s="21">
        <v>44679</v>
      </c>
      <c r="C41" s="22" t="s">
        <v>55</v>
      </c>
      <c r="D41" s="22" t="s">
        <v>56</v>
      </c>
      <c r="E41" s="27" t="s">
        <v>29</v>
      </c>
      <c r="F41" s="24"/>
      <c r="G41" s="24">
        <v>-14400</v>
      </c>
      <c r="H41" s="24">
        <f t="shared" si="0"/>
        <v>20420661.900000002</v>
      </c>
      <c r="I41" s="26"/>
    </row>
    <row r="42" spans="2:9" s="12" customFormat="1" ht="18" customHeight="1" x14ac:dyDescent="0.25">
      <c r="B42" s="21">
        <v>44679</v>
      </c>
      <c r="C42" s="22"/>
      <c r="D42" s="22"/>
      <c r="E42" s="27" t="s">
        <v>88</v>
      </c>
      <c r="F42" s="24"/>
      <c r="G42" s="24">
        <v>15292.8</v>
      </c>
      <c r="H42" s="24">
        <f t="shared" si="0"/>
        <v>20435954.700000003</v>
      </c>
      <c r="I42" s="26"/>
    </row>
    <row r="43" spans="2:9" s="12" customFormat="1" x14ac:dyDescent="0.25">
      <c r="B43" s="28"/>
      <c r="C43" s="29" t="s">
        <v>57</v>
      </c>
      <c r="D43" s="29"/>
      <c r="E43" s="30"/>
      <c r="F43" s="31">
        <f>SUM(F10:F40)</f>
        <v>5633116</v>
      </c>
      <c r="G43" s="31">
        <f>SUM(G10:G42)</f>
        <v>-4921175.6900000004</v>
      </c>
      <c r="H43" s="31">
        <f>+H42</f>
        <v>20435954.700000003</v>
      </c>
      <c r="I43" s="26"/>
    </row>
    <row r="44" spans="2:9" s="12" customFormat="1" x14ac:dyDescent="0.25">
      <c r="B44" s="21">
        <v>44681</v>
      </c>
      <c r="C44" s="22"/>
      <c r="D44" s="22">
        <v>4</v>
      </c>
      <c r="E44" s="32" t="s">
        <v>58</v>
      </c>
      <c r="F44" s="33">
        <v>0</v>
      </c>
      <c r="G44" s="33">
        <v>0</v>
      </c>
      <c r="H44" s="34">
        <f>+H43+F44+G44</f>
        <v>20435954.700000003</v>
      </c>
      <c r="I44" s="26"/>
    </row>
    <row r="45" spans="2:9" s="12" customFormat="1" ht="31.5" x14ac:dyDescent="0.25">
      <c r="B45" s="21">
        <v>44681</v>
      </c>
      <c r="C45" s="22"/>
      <c r="D45" s="22" t="s">
        <v>59</v>
      </c>
      <c r="E45" s="35" t="s">
        <v>60</v>
      </c>
      <c r="F45" s="33">
        <v>0</v>
      </c>
      <c r="G45" s="33">
        <v>0</v>
      </c>
      <c r="H45" s="34">
        <f t="shared" ref="H45:H52" si="1">+H44+F45+G45</f>
        <v>20435954.700000003</v>
      </c>
      <c r="I45" s="26"/>
    </row>
    <row r="46" spans="2:9" s="12" customFormat="1" ht="31.5" x14ac:dyDescent="0.25">
      <c r="B46" s="21">
        <v>44681</v>
      </c>
      <c r="C46" s="22"/>
      <c r="D46" s="22" t="s">
        <v>61</v>
      </c>
      <c r="E46" s="36" t="s">
        <v>62</v>
      </c>
      <c r="F46" s="37">
        <v>0</v>
      </c>
      <c r="G46" s="37">
        <v>0</v>
      </c>
      <c r="H46" s="34">
        <f t="shared" si="1"/>
        <v>20435954.700000003</v>
      </c>
      <c r="I46" s="26"/>
    </row>
    <row r="47" spans="2:9" s="12" customFormat="1" ht="31.5" x14ac:dyDescent="0.25">
      <c r="B47" s="21">
        <v>44681</v>
      </c>
      <c r="C47" s="22"/>
      <c r="D47" s="22" t="s">
        <v>63</v>
      </c>
      <c r="E47" s="36" t="s">
        <v>64</v>
      </c>
      <c r="F47" s="37">
        <v>0</v>
      </c>
      <c r="G47" s="37">
        <v>0</v>
      </c>
      <c r="H47" s="34">
        <f t="shared" si="1"/>
        <v>20435954.700000003</v>
      </c>
      <c r="I47" s="26"/>
    </row>
    <row r="48" spans="2:9" s="12" customFormat="1" x14ac:dyDescent="0.25">
      <c r="B48" s="21">
        <v>44681</v>
      </c>
      <c r="C48" s="22"/>
      <c r="D48" s="22" t="s">
        <v>65</v>
      </c>
      <c r="E48" s="35" t="s">
        <v>66</v>
      </c>
      <c r="F48" s="33">
        <v>0</v>
      </c>
      <c r="G48" s="33">
        <v>0</v>
      </c>
      <c r="H48" s="34">
        <f t="shared" si="1"/>
        <v>20435954.700000003</v>
      </c>
      <c r="I48" s="26"/>
    </row>
    <row r="49" spans="2:9" s="12" customFormat="1" x14ac:dyDescent="0.25">
      <c r="B49" s="21">
        <v>44681</v>
      </c>
      <c r="C49" s="22"/>
      <c r="D49" s="22" t="s">
        <v>67</v>
      </c>
      <c r="E49" s="36" t="s">
        <v>68</v>
      </c>
      <c r="F49" s="37">
        <v>0</v>
      </c>
      <c r="G49" s="37">
        <v>0</v>
      </c>
      <c r="H49" s="34">
        <f t="shared" si="1"/>
        <v>20435954.700000003</v>
      </c>
      <c r="I49" s="26"/>
    </row>
    <row r="50" spans="2:9" s="12" customFormat="1" ht="31.5" x14ac:dyDescent="0.25">
      <c r="B50" s="21">
        <v>44681</v>
      </c>
      <c r="C50" s="22"/>
      <c r="D50" s="22" t="s">
        <v>69</v>
      </c>
      <c r="E50" s="36" t="s">
        <v>70</v>
      </c>
      <c r="F50" s="37">
        <v>0</v>
      </c>
      <c r="G50" s="37">
        <v>0</v>
      </c>
      <c r="H50" s="34">
        <f t="shared" si="1"/>
        <v>20435954.700000003</v>
      </c>
      <c r="I50" s="26"/>
    </row>
    <row r="51" spans="2:9" ht="31.5" x14ac:dyDescent="0.25">
      <c r="B51" s="21">
        <v>44681</v>
      </c>
      <c r="C51" s="22"/>
      <c r="D51" s="22" t="s">
        <v>71</v>
      </c>
      <c r="E51" s="35" t="s">
        <v>72</v>
      </c>
      <c r="F51" s="33">
        <v>0</v>
      </c>
      <c r="G51" s="33">
        <v>0</v>
      </c>
      <c r="H51" s="34">
        <f t="shared" si="1"/>
        <v>20435954.700000003</v>
      </c>
    </row>
    <row r="52" spans="2:9" ht="31.5" x14ac:dyDescent="0.25">
      <c r="B52" s="21">
        <v>44681</v>
      </c>
      <c r="C52" s="22"/>
      <c r="D52" s="22" t="s">
        <v>73</v>
      </c>
      <c r="E52" s="36" t="s">
        <v>74</v>
      </c>
      <c r="F52" s="37">
        <v>0</v>
      </c>
      <c r="G52" s="37">
        <v>0</v>
      </c>
      <c r="H52" s="34">
        <f t="shared" si="1"/>
        <v>20435954.700000003</v>
      </c>
    </row>
    <row r="53" spans="2:9" x14ac:dyDescent="0.25">
      <c r="B53" s="38"/>
      <c r="C53" s="38"/>
      <c r="D53" s="38"/>
      <c r="E53" s="39" t="s">
        <v>75</v>
      </c>
      <c r="F53" s="40">
        <v>0</v>
      </c>
      <c r="G53" s="40">
        <v>0</v>
      </c>
      <c r="H53" s="41">
        <f>+H52</f>
        <v>20435954.700000003</v>
      </c>
    </row>
    <row r="54" spans="2:9" x14ac:dyDescent="0.25">
      <c r="B54" s="42"/>
      <c r="C54" s="43" t="s">
        <v>76</v>
      </c>
      <c r="D54" s="43"/>
      <c r="E54" s="44"/>
      <c r="F54" s="45">
        <f>SUM(F12:F40)</f>
        <v>0</v>
      </c>
      <c r="G54" s="45">
        <f>SUM(G10:G42)</f>
        <v>-4921175.6900000004</v>
      </c>
      <c r="H54" s="45">
        <f>+H53</f>
        <v>20435954.700000003</v>
      </c>
    </row>
    <row r="55" spans="2:9" x14ac:dyDescent="0.25">
      <c r="B55" s="46" t="s">
        <v>77</v>
      </c>
      <c r="C55" s="47"/>
      <c r="D55" s="47"/>
      <c r="E55" s="48"/>
      <c r="F55" s="49"/>
      <c r="G55" s="50"/>
      <c r="H55" s="51"/>
    </row>
    <row r="56" spans="2:9" x14ac:dyDescent="0.25">
      <c r="B56" s="46" t="s">
        <v>78</v>
      </c>
      <c r="C56" s="47"/>
      <c r="D56" s="47"/>
      <c r="E56" s="48"/>
      <c r="F56" s="49"/>
      <c r="G56" s="50"/>
      <c r="H56" s="48"/>
    </row>
    <row r="57" spans="2:9" x14ac:dyDescent="0.25">
      <c r="B57" s="46" t="s">
        <v>79</v>
      </c>
      <c r="C57" s="47"/>
      <c r="D57" s="47"/>
      <c r="E57" s="48"/>
      <c r="F57" s="49"/>
      <c r="G57" s="50"/>
      <c r="H57" s="48"/>
    </row>
    <row r="58" spans="2:9" x14ac:dyDescent="0.25">
      <c r="B58" s="48"/>
      <c r="C58" s="47"/>
      <c r="D58" s="47"/>
      <c r="E58" s="48"/>
      <c r="F58" s="49"/>
      <c r="G58" s="50"/>
      <c r="H58" s="48"/>
    </row>
    <row r="59" spans="2:9" x14ac:dyDescent="0.25">
      <c r="B59" s="52" t="s">
        <v>80</v>
      </c>
      <c r="C59" s="12"/>
      <c r="D59" s="53"/>
      <c r="E59" s="1"/>
      <c r="F59" s="12"/>
      <c r="G59" s="52" t="s">
        <v>81</v>
      </c>
      <c r="H59" s="12"/>
    </row>
    <row r="60" spans="2:9" x14ac:dyDescent="0.25">
      <c r="B60" s="54" t="s">
        <v>82</v>
      </c>
      <c r="C60" s="12"/>
      <c r="D60" s="1"/>
      <c r="E60" s="1"/>
      <c r="F60" s="12"/>
      <c r="G60" s="54" t="s">
        <v>83</v>
      </c>
      <c r="H60" s="12"/>
    </row>
    <row r="61" spans="2:9" x14ac:dyDescent="0.25">
      <c r="B61" s="55" t="s">
        <v>84</v>
      </c>
      <c r="C61" s="12"/>
      <c r="D61" s="1"/>
      <c r="E61" s="1"/>
      <c r="F61" s="12"/>
      <c r="G61" s="55" t="s">
        <v>85</v>
      </c>
      <c r="H61" s="12"/>
    </row>
  </sheetData>
  <mergeCells count="10">
    <mergeCell ref="B3:H3"/>
    <mergeCell ref="B4:H4"/>
    <mergeCell ref="B5:H5"/>
    <mergeCell ref="B6:H6"/>
    <mergeCell ref="B7:H7"/>
    <mergeCell ref="B8:B9"/>
    <mergeCell ref="C8:C9"/>
    <mergeCell ref="D8:D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2022-05-05T15:31:50Z</cp:lastPrinted>
  <dcterms:created xsi:type="dcterms:W3CDTF">2022-05-04T18:06:25Z</dcterms:created>
  <dcterms:modified xsi:type="dcterms:W3CDTF">2022-05-05T15:31:55Z</dcterms:modified>
</cp:coreProperties>
</file>