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C:\Users\l.guzman\Desktop\ESTADISTICAS 2023\julio-septiembre\"/>
    </mc:Choice>
  </mc:AlternateContent>
  <xr:revisionPtr revIDLastSave="0" documentId="13_ncr:1_{55047A19-45A7-4D69-8E78-3B6FC03DE8A3}" xr6:coauthVersionLast="36" xr6:coauthVersionMax="36" xr10:uidLastSave="{00000000-0000-0000-0000-000000000000}"/>
  <bookViews>
    <workbookView xWindow="-120" yWindow="-120" windowWidth="29040" windowHeight="15840" tabRatio="846" xr2:uid="{00000000-000D-0000-FFFF-FFFF00000000}"/>
  </bookViews>
  <sheets>
    <sheet name="ASISTENCIAS 3ER T" sheetId="5" r:id="rId1"/>
    <sheet name="ÁREAS TÉCNICAS" sheetId="7" state="hidden" r:id="rId2"/>
    <sheet name="TIPO DE ASISTENCIA" sheetId="8" state="hidden" r:id="rId3"/>
    <sheet name="SERIVICIOS BRINDADOS" sheetId="14" state="hidden" r:id="rId4"/>
    <sheet name="RESULTADOS ASIST." sheetId="13" r:id="rId5"/>
    <sheet name="GRAFICO 1 T3" sheetId="16" r:id="rId6"/>
    <sheet name="GRAFICO 2 T3" sheetId="17" r:id="rId7"/>
    <sheet name="GRAFICO 2 TIPOS DE ASISTENCIAS" sheetId="11" r:id="rId8"/>
  </sheets>
  <definedNames>
    <definedName name="_xlnm._FilterDatabase" localSheetId="0" hidden="1">'ASISTENCIAS 3ER T'!$A$8:$F$45</definedName>
    <definedName name="_xlnm._FilterDatabase" localSheetId="5" hidden="1">'GRAFICO 1 T3'!#REF!</definedName>
    <definedName name="_xlnm._FilterDatabase" localSheetId="7" hidden="1">'GRAFICO 2 TIPOS DE ASISTENCIAS'!#REF!</definedName>
    <definedName name="_xlnm.Print_Area" localSheetId="0">'ASISTENCIAS 3ER T'!$A$1:$F$45</definedName>
    <definedName name="_xlnm.Print_Area" localSheetId="5">'GRAFICO 1 T3'!$A$1:$H$56</definedName>
    <definedName name="_xlnm.Print_Area" localSheetId="6">'GRAFICO 2 T3'!$A$1:$J$51</definedName>
    <definedName name="_xlnm.Print_Area" localSheetId="7">'GRAFICO 2 TIPOS DE ASISTENCIAS'!$A$1:$Q$62</definedName>
    <definedName name="_xlnm.Print_Area" localSheetId="4">'RESULTADOS ASIST.'!$A$1:$M$26</definedName>
    <definedName name="Áreas_Técnicas">'ÁREAS TÉCNICAS'!$B$5:$B$8</definedName>
    <definedName name="Dirección_de_Cartografía">'ÁREAS TÉCNICAS'!$D$5:$D$12</definedName>
    <definedName name="Dirección_de_Geodesia">'ÁREAS TÉCNICAS'!$E$5:$E$7</definedName>
    <definedName name="Dirección_de_Geografía">'ÁREAS TÉCNICAS'!$C$5:$C$13</definedName>
    <definedName name="Servicio_brindado">'SERIVICIOS BRINDADOS'!$C$7:$C$19</definedName>
  </definedNames>
  <calcPr calcId="191029"/>
</workbook>
</file>

<file path=xl/calcChain.xml><?xml version="1.0" encoding="utf-8"?>
<calcChain xmlns="http://schemas.openxmlformats.org/spreadsheetml/2006/main">
  <c r="O51" i="11" l="1"/>
  <c r="N51" i="11"/>
  <c r="M51" i="11"/>
  <c r="L51" i="11"/>
  <c r="K51" i="11"/>
  <c r="J51" i="11"/>
  <c r="I51" i="11"/>
  <c r="H51" i="11"/>
  <c r="G51" i="11"/>
  <c r="F51" i="11"/>
  <c r="E51" i="11"/>
  <c r="D51" i="11"/>
  <c r="C51" i="11"/>
  <c r="P49" i="11"/>
  <c r="P51" i="11" l="1"/>
  <c r="G9" i="13"/>
  <c r="E9" i="13"/>
  <c r="K9" i="13" l="1"/>
  <c r="F49" i="16" l="1"/>
  <c r="F48" i="16"/>
  <c r="F47" i="16"/>
  <c r="F50" i="16" l="1"/>
  <c r="E50" i="16"/>
  <c r="D50" i="16"/>
  <c r="C50" i="16"/>
  <c r="P48" i="11" l="1"/>
  <c r="M9" i="13" l="1"/>
  <c r="L9" i="13"/>
  <c r="J9" i="13"/>
  <c r="I9" i="13"/>
  <c r="H9" i="13"/>
  <c r="F9" i="13"/>
  <c r="D9" i="13"/>
  <c r="C9" i="13"/>
  <c r="B9" i="13"/>
  <c r="A9" i="13"/>
  <c r="P47" i="11" l="1"/>
  <c r="P50" i="11"/>
</calcChain>
</file>

<file path=xl/sharedStrings.xml><?xml version="1.0" encoding="utf-8"?>
<sst xmlns="http://schemas.openxmlformats.org/spreadsheetml/2006/main" count="341" uniqueCount="152">
  <si>
    <t>INSTITUCIÓN</t>
  </si>
  <si>
    <t>TIPO DE ASISTENCIA</t>
  </si>
  <si>
    <t>ÁREA TÉCNICA</t>
  </si>
  <si>
    <t>Dirección de Cartografía</t>
  </si>
  <si>
    <t>Dirección de Geografía</t>
  </si>
  <si>
    <t>Áreas Técnicas</t>
  </si>
  <si>
    <t>Espacios colegiados</t>
  </si>
  <si>
    <t>Coordinación institucional</t>
  </si>
  <si>
    <t>Planes, programas y proyectos</t>
  </si>
  <si>
    <t>INSTITUTO GEOGRÁFICO NACIONAL
"JOSÉ JOAQUÍN HUNGRÍA MORELL"</t>
  </si>
  <si>
    <t>LISTADO DE ASISTENCIAS BRINDADAS</t>
  </si>
  <si>
    <t>Asistencia a usuarios</t>
  </si>
  <si>
    <r>
      <rPr>
        <b/>
        <i/>
        <sz val="9"/>
        <color theme="1"/>
        <rFont val="Arial"/>
        <family val="2"/>
      </rPr>
      <t>Elaborado por:</t>
    </r>
    <r>
      <rPr>
        <i/>
        <sz val="9"/>
        <color theme="1"/>
        <rFont val="Arial"/>
        <family val="2"/>
      </rPr>
      <t xml:space="preserve"> Dpto. Planifcación y Desarrollo, con datos de la Dir. De Geografía y Cartografía del IGN-JJHM</t>
    </r>
  </si>
  <si>
    <t>TOTAL</t>
  </si>
  <si>
    <t>PERIODO</t>
  </si>
  <si>
    <t xml:space="preserve">ESTADÍSTICAS INSTITUCIONALES </t>
  </si>
  <si>
    <r>
      <t xml:space="preserve">INSTITUTO GEOGRÁFICO NACIONAL
</t>
    </r>
    <r>
      <rPr>
        <b/>
        <i/>
        <sz val="16"/>
        <color theme="1"/>
        <rFont val="Arial"/>
        <family val="2"/>
      </rPr>
      <t>“José Joaquín Hungría Morell”</t>
    </r>
  </si>
  <si>
    <t>Cenia Correa</t>
  </si>
  <si>
    <t>Gerkery Soto</t>
  </si>
  <si>
    <t>Nancy Rodríguez</t>
  </si>
  <si>
    <t>María De Haza</t>
  </si>
  <si>
    <t>Wendy Rojas</t>
  </si>
  <si>
    <t>Mercedes Frías</t>
  </si>
  <si>
    <t>Karen Medina</t>
  </si>
  <si>
    <t>Oliver Ramos</t>
  </si>
  <si>
    <t>Lisselote Binet</t>
  </si>
  <si>
    <t>Yoenny Urbáez</t>
  </si>
  <si>
    <t>Dominique Féliz</t>
  </si>
  <si>
    <t>Rhaymar Matos</t>
  </si>
  <si>
    <t>Juan Rijo</t>
  </si>
  <si>
    <t>Julio César Reyes</t>
  </si>
  <si>
    <t>Daily Gómez</t>
  </si>
  <si>
    <t>Saderis Carmona</t>
  </si>
  <si>
    <t>Dirección de Geodesia</t>
  </si>
  <si>
    <t>Saulimar Rodríguez</t>
  </si>
  <si>
    <t>Jean Carlos Ramírez</t>
  </si>
  <si>
    <t>Nolan Durán</t>
  </si>
  <si>
    <t>Área Técnica</t>
  </si>
  <si>
    <t>Servicio brindado</t>
  </si>
  <si>
    <t>enero-marzo</t>
  </si>
  <si>
    <t>Certificaciones de mapas</t>
  </si>
  <si>
    <t>Lissette Rodríguez</t>
  </si>
  <si>
    <t>Suministro de información geográfica, cartográfica y geodésica</t>
  </si>
  <si>
    <t>Suministro de información cartográfica</t>
  </si>
  <si>
    <t>Verificación de geolocalización</t>
  </si>
  <si>
    <t>Formación básica en SIG</t>
  </si>
  <si>
    <t>Descripción técnica de límites político administrativos</t>
  </si>
  <si>
    <t>Instalación de Geoportal</t>
  </si>
  <si>
    <t>Capacitación en uso y manejo de equipos topográficos</t>
  </si>
  <si>
    <t>Georreferenciación de puntos de control geodésicos</t>
  </si>
  <si>
    <t>Diseño de Redes Geodésicas</t>
  </si>
  <si>
    <t>Certificación de CORS</t>
  </si>
  <si>
    <t>Certificación de puntos geodésicos</t>
  </si>
  <si>
    <t>TIPO DE SERVICIO BRINDADO</t>
  </si>
  <si>
    <t>SERVICIO SOLICITADO</t>
  </si>
  <si>
    <t>TIPO DE SERVICIO</t>
  </si>
  <si>
    <t>MESES</t>
  </si>
  <si>
    <t>SOLICITUDES RECIBIDAS</t>
  </si>
  <si>
    <t>ATENDIDAS</t>
  </si>
  <si>
    <t>EN PROCESO</t>
  </si>
  <si>
    <t>DEVUELTAS</t>
  </si>
  <si>
    <t xml:space="preserve">ESTATUS DE ASISTENCIAS BRINDADAS </t>
  </si>
  <si>
    <t>MES</t>
  </si>
  <si>
    <t>ESTATUS DEL SERVICIO</t>
  </si>
  <si>
    <t>abril-junio</t>
  </si>
  <si>
    <t>Descripción técnica de límite político administrativos</t>
  </si>
  <si>
    <t>Generación de mapas</t>
  </si>
  <si>
    <t>julio-septiembre</t>
  </si>
  <si>
    <t>Periodo: julio-septiembre 2023</t>
  </si>
  <si>
    <t>Periodo:  julio-septiembre 2023</t>
  </si>
  <si>
    <t>julio</t>
  </si>
  <si>
    <t>agosto</t>
  </si>
  <si>
    <t>septiembre</t>
  </si>
  <si>
    <t>julio-septiembre 2023</t>
  </si>
  <si>
    <t>Instituto Panamericano de Geografía e Historia (IPGH)</t>
  </si>
  <si>
    <t>Security Force</t>
  </si>
  <si>
    <t>Carolina Peña Ortega</t>
  </si>
  <si>
    <t>Oficina Nacional de Estadística (ONE)</t>
  </si>
  <si>
    <t>Mapa de ubicación periferias del hotel Barceló</t>
  </si>
  <si>
    <t>Información geoespacial de la República Dominicana hasta el nivel de distrito municipal</t>
  </si>
  <si>
    <t xml:space="preserve">Mapas actualizados del municipio de Santo Domingo Oeste </t>
  </si>
  <si>
    <t>Solicitud de mapas actualizados para el levantamient del Registro de Oferta de Edificaciones (ROE) y el registro mismo del municipio de Santo Domingo Oeste.</t>
  </si>
  <si>
    <t>Saneamiento de los límites geográficos del municipio San Cristóbal.</t>
  </si>
  <si>
    <t>Reyes Sebastián Caminero</t>
  </si>
  <si>
    <t xml:space="preserve">Información Cartográfica: ShapeFile del Censo 2022 o en su defecto los correspondientes al 2010. </t>
  </si>
  <si>
    <t>Atendido</t>
  </si>
  <si>
    <t>Devuelto</t>
  </si>
  <si>
    <t>Imágenes satelitales  resolución de 0.30mt o archivo ráster, imágenes MDT y MDS resolución 0.50mt, Mapas GIS socioeconómico, sociopolítico demográficos, mapa GIS con huella de edificios, mapa GIS con funciones de los edificios.</t>
  </si>
  <si>
    <t>Junta Distrital de las Barias provincia Peravia.</t>
  </si>
  <si>
    <t>Instituto Panamericano de Geografía e Historia (IPGH) / Museo de las Atarazanas Reales</t>
  </si>
  <si>
    <t>Medio Ambiente / Ana Teresa Ortega</t>
  </si>
  <si>
    <t>Esteban Ángel Rosa Eusebia</t>
  </si>
  <si>
    <t>José Antonio Chevalier Ramírez</t>
  </si>
  <si>
    <t>Bolivar Troncoco Director IGN-JJHM</t>
  </si>
  <si>
    <t>Joel Parra Fernández</t>
  </si>
  <si>
    <t>Samuel Abreu / ABC Projects RD</t>
  </si>
  <si>
    <t>Joe Melara / United Nations (Naciones Unidas).</t>
  </si>
  <si>
    <t>Pablo Guzmán Lizardo</t>
  </si>
  <si>
    <t>Giovanni Michele Toglia / World Bank Group</t>
  </si>
  <si>
    <t>En proceso</t>
  </si>
  <si>
    <t>Equipo LanDesk</t>
  </si>
  <si>
    <t>Mapa San Felipe una sección de la zona rural del municipio de Santo Domingo Norte y de la comunidad Mata Los Indios.</t>
  </si>
  <si>
    <t>Gisselle Abreu</t>
  </si>
  <si>
    <t>Zuri Castellanos</t>
  </si>
  <si>
    <t>División territorial en formato kmz/kml.</t>
  </si>
  <si>
    <t>Antonio Almonte / Rafael Gómez del Giudice</t>
  </si>
  <si>
    <t>Agustín Burgos Tejeda</t>
  </si>
  <si>
    <t>José Bienvenido Montás Domínguez</t>
  </si>
  <si>
    <t>Descenso municipios Jima Abajo, provincia La Vega y Fantino provincia Sánchez Ramirez</t>
  </si>
  <si>
    <t>Luis García</t>
  </si>
  <si>
    <t xml:space="preserve">Imágenes raster topograficas del territorio nacinal </t>
  </si>
  <si>
    <t>Joseilin Lorelay Medina</t>
  </si>
  <si>
    <t>Mapa actualizado de la geografía de San Cristóbal</t>
  </si>
  <si>
    <t>Refirmación de los límites de Las Barias del Municipio de Bani y Pizarrete del Municipio de Nizao</t>
  </si>
  <si>
    <t>Capas cartograficas Cuenca del Yuna en archivo rar
Geomorfológicos a 30m en archivo rar.</t>
  </si>
  <si>
    <t>Mapa Distrito Municipal San Luis 
Mapa del Municipio Santo Domingo Este.</t>
  </si>
  <si>
    <t>Link de descarga de capas cartograficas de Michez y el Seibo.</t>
  </si>
  <si>
    <t xml:space="preserve">Actualización de capas y mapa de polos turísticos de República Dominicana.  </t>
  </si>
  <si>
    <t>Mapa de playas del país.</t>
  </si>
  <si>
    <t>Glenis Tavárez María</t>
  </si>
  <si>
    <t>Mapa de la provincia Hato Mayor (mapa digital 2:50,000).</t>
  </si>
  <si>
    <t>Mapa digital completo de la provincia de santiago con todas sus delimitaciones, sectores y municipios para fines de estudio.</t>
  </si>
  <si>
    <t>1. La carta geográfica de confirmación de los límites del distrito turístico Verón Punta Cana en formato vectorial o shapefile.
2. Mapa de riesgo del distrito turístico Verón punta cana
3- Carta geográfica tematiza del distrito turístico Verón punta cana.</t>
  </si>
  <si>
    <t>Capas, Límites, Geomorfología, Municipio de Puerto Plata
Capas, Límites, Geomorfología, Municipio  de Higúey 
Capas, Límites, Geomorfología, Municipio de Santo Domingo Este 
Capas, Límites, Geomorfología, Municipio de Las Terrenas (en la provincia de Samaná)
Capas, Límites, Geomorfología, Municipio de Pedernales 
Capas, Límites, Geomorfología, Municipio de Neyba  
Regiones de planificaciones únicas (Enriquillo, Cibao Nordeste, Ozama)</t>
  </si>
  <si>
    <t>Mapas del país dividido a nivel de las secciones (o sectores) del país y otro mapa sobre los barrios y parajes, en documento de GIS (o de un programa similar).</t>
  </si>
  <si>
    <t>Federico Rivera</t>
  </si>
  <si>
    <t>Archivos vectoriales que contienen las áreas protegidas del pais, que aparecen en los mapas del Ministerio de Medio Ambiente, solicita acceder a alguin repositorio de archivo GIS.</t>
  </si>
  <si>
    <t xml:space="preserve">Datos geoespaciales y cartográficos de la provincia Monte Cristi para la creación de un catastro de usuarios y un catastro de redes con el objetivo de apoyar la gestión sostenible de los recursos hídricos y mejorar los servicios de agua potable y alcantarillado, una colaboración de World Bank Group (Banco Mundial) y el Instituto Nacional de Aguas Potables y Alcantarillados (INAPA). </t>
  </si>
  <si>
    <t>Capa geospacial que contiene los polígonos de parajes (Zona Rural), barrios y sub-barrios (zona urbana), a nivel nacional, actualizada a la fecha mas reciente a la que se tiene acceso.</t>
  </si>
  <si>
    <t>Martín A. López Pinzón</t>
  </si>
  <si>
    <t>Mapa de los límites geográficos del municipio Fantino, prov. Sánchez Ramírez.</t>
  </si>
  <si>
    <t>Crtistina Carmen Teresa Moreno García</t>
  </si>
  <si>
    <t>Imagen satelital de alta resolución a 5m o en su defecto una imagen SAS del municipio de Villa Jaragua.</t>
  </si>
  <si>
    <t>Luis Miguel Mateo Morillo</t>
  </si>
  <si>
    <t>Mapa de República Dominicana en formato json, desde provincia hasta sectores y barrios. </t>
  </si>
  <si>
    <t>Martiza Sousa Brenz</t>
  </si>
  <si>
    <t>Grethel Castellanos</t>
  </si>
  <si>
    <t>Mapa del Municipio de Bonao con sus 5 Distritos Municipales.</t>
  </si>
  <si>
    <t>Mapa de los límites del municipio de Santo Domingo Oeste, en el contexto del Gran Santo Domingo, el mismo debe incluir las calles, carreteras y cuencas Hidrográficas, en formato PDF.</t>
  </si>
  <si>
    <t>Víctor Marte</t>
  </si>
  <si>
    <t>Mapas de San Pedro de Macorís, San José de los Llanos, Ramón Santana, Ingenio Consuelo, Los Guayacanes, Ingenio Quisqueya, El Puerto, Gautier.</t>
  </si>
  <si>
    <t>Víctor Pichardo</t>
  </si>
  <si>
    <t>Modelo digital de terreno con curvas cada 5m, cotas reflejadas 9,000m2 que se extienden 45km desde el punto del Aeropuerto Internacional de Cabo Rojo.</t>
  </si>
  <si>
    <t>Ricardo González</t>
  </si>
  <si>
    <t>Mapa de los municipios Fundación y Barahona 
Imágen satelital de ubicación (croquis de ubicación) en formato Pdf.</t>
  </si>
  <si>
    <t>Esperanza de Dios Ramírez</t>
  </si>
  <si>
    <t> Mapa del distrito Municipal de Hatillo, San Cristóbal.</t>
  </si>
  <si>
    <t>Gustavo Valdez</t>
  </si>
  <si>
    <t>Capas cartográficas en formato Shape del límite del municipio de San Cristóbal.</t>
  </si>
  <si>
    <t>SERVICIOS SOLICITADOS EN EL TRIMESTRE</t>
  </si>
  <si>
    <t>Mapa división Político Administrativa 2021 en formato pdf
Mapa Geomorfológico Rep. Dom. 2021 en formato pdf
Mapa Isla La Española en formato pdf
Mapa Mundo Físico en formato pdf
Mapa Mundo Político en formato pdf</t>
  </si>
  <si>
    <t>CATÁLOGO DE SERVICIOS BRINDADOS POR EL IGN-JJHM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</si>
</sst>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2"/>
      <color theme="1"/>
      <name val="Arial"/>
      <family val="2"/>
    </font>
    <font>
      <sz val="11"/>
      <color theme="1"/>
      <name val="Arial"/>
      <family val="2"/>
    </font>
    <font>
      <b/>
      <sz val="14"/>
      <color theme="1"/>
      <name val="Arial"/>
      <family val="2"/>
    </font>
    <font>
      <u/>
      <sz val="14"/>
      <color theme="1"/>
      <name val="Arial"/>
      <family val="2"/>
    </font>
    <font>
      <b/>
      <sz val="11"/>
      <color theme="1"/>
      <name val="Arial"/>
      <family val="2"/>
    </font>
    <font>
      <b/>
      <sz val="12"/>
      <color theme="1"/>
      <name val="Calibri"/>
      <family val="2"/>
      <scheme val="minor"/>
    </font>
    <font>
      <b/>
      <sz val="11"/>
      <color theme="1"/>
      <name val="Calibri"/>
      <family val="2"/>
      <scheme val="minor"/>
    </font>
    <font>
      <sz val="12"/>
      <color theme="1"/>
      <name val="Arial"/>
      <family val="2"/>
    </font>
    <font>
      <sz val="9"/>
      <color theme="1"/>
      <name val="Arial"/>
      <family val="2"/>
    </font>
    <font>
      <i/>
      <sz val="9"/>
      <color theme="1"/>
      <name val="Arial"/>
      <family val="2"/>
    </font>
    <font>
      <b/>
      <i/>
      <sz val="9"/>
      <color theme="1"/>
      <name val="Arial"/>
      <family val="2"/>
    </font>
    <font>
      <sz val="12"/>
      <color theme="1"/>
      <name val="Calibri"/>
      <family val="2"/>
      <scheme val="minor"/>
    </font>
    <font>
      <b/>
      <i/>
      <sz val="11"/>
      <color theme="1"/>
      <name val="Calibri"/>
      <family val="2"/>
      <scheme val="minor"/>
    </font>
    <font>
      <b/>
      <sz val="16"/>
      <color theme="1"/>
      <name val="Arial"/>
      <family val="2"/>
    </font>
    <font>
      <b/>
      <i/>
      <sz val="16"/>
      <color theme="1"/>
      <name val="Arial"/>
      <family val="2"/>
    </font>
    <font>
      <b/>
      <sz val="14"/>
      <color theme="1"/>
      <name val="Calibri"/>
      <family val="2"/>
      <scheme val="minor"/>
    </font>
    <font>
      <b/>
      <i/>
      <sz val="14"/>
      <color theme="1"/>
      <name val="Calibri"/>
      <family val="2"/>
      <scheme val="minor"/>
    </font>
    <font>
      <sz val="11"/>
      <name val="Arial"/>
      <family val="2"/>
    </font>
    <font>
      <sz val="14"/>
      <color theme="1"/>
      <name val="Calibri"/>
      <family val="2"/>
      <scheme val="minor"/>
    </font>
    <font>
      <b/>
      <sz val="16"/>
      <color theme="1"/>
      <name val="Calibri"/>
      <family val="2"/>
      <scheme val="minor"/>
    </font>
    <font>
      <b/>
      <i/>
      <sz val="16"/>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0" tint="-0.14999847407452621"/>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auto="1"/>
      </right>
      <top style="thin">
        <color indexed="64"/>
      </top>
      <bottom style="thin">
        <color indexed="64"/>
      </bottom>
      <diagonal/>
    </border>
    <border>
      <left style="medium">
        <color indexed="64"/>
      </left>
      <right style="medium">
        <color indexed="64"/>
      </right>
      <top/>
      <bottom style="medium">
        <color indexed="64"/>
      </bottom>
      <diagonal/>
    </border>
    <border>
      <left style="medium">
        <color auto="1"/>
      </left>
      <right style="thin">
        <color auto="1"/>
      </right>
      <top style="thin">
        <color indexed="64"/>
      </top>
      <bottom style="thin">
        <color indexed="64"/>
      </bottom>
      <diagonal/>
    </border>
    <border>
      <left style="medium">
        <color auto="1"/>
      </left>
      <right style="thin">
        <color auto="1"/>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style="hair">
        <color indexed="64"/>
      </bottom>
      <diagonal/>
    </border>
    <border>
      <left style="medium">
        <color auto="1"/>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39">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Border="1"/>
    <xf numFmtId="0" fontId="6" fillId="0" borderId="0" xfId="0" applyFont="1" applyBorder="1" applyAlignment="1"/>
    <xf numFmtId="0" fontId="1" fillId="0" borderId="0" xfId="0" applyFont="1" applyBorder="1" applyAlignment="1">
      <alignment vertical="center" wrapText="1"/>
    </xf>
    <xf numFmtId="0" fontId="5" fillId="0" borderId="0" xfId="0" applyFont="1" applyBorder="1" applyAlignment="1"/>
    <xf numFmtId="0" fontId="7" fillId="3" borderId="0" xfId="0" applyFont="1" applyFill="1"/>
    <xf numFmtId="0" fontId="8" fillId="5" borderId="0" xfId="0" applyFont="1" applyFill="1"/>
    <xf numFmtId="0" fontId="8" fillId="6" borderId="0" xfId="0" applyFont="1" applyFill="1"/>
    <xf numFmtId="0" fontId="8" fillId="4" borderId="0" xfId="0" applyFont="1" applyFill="1"/>
    <xf numFmtId="0" fontId="8" fillId="0" borderId="0" xfId="0" applyFont="1"/>
    <xf numFmtId="0" fontId="8" fillId="0" borderId="0" xfId="0" applyFont="1" applyAlignment="1">
      <alignment vertical="center"/>
    </xf>
    <xf numFmtId="0" fontId="0" fillId="0" borderId="0" xfId="0" applyProtection="1">
      <protection locked="0"/>
    </xf>
    <xf numFmtId="0" fontId="3" fillId="0" borderId="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0" borderId="0" xfId="0" applyFont="1" applyBorder="1" applyAlignment="1" applyProtection="1">
      <alignment horizontal="center"/>
      <protection locked="0"/>
    </xf>
    <xf numFmtId="0" fontId="4" fillId="0" borderId="0" xfId="0" applyFont="1" applyAlignment="1" applyProtection="1">
      <alignment horizontal="center"/>
      <protection locked="0"/>
    </xf>
    <xf numFmtId="0" fontId="3" fillId="0" borderId="0" xfId="0" applyFont="1" applyBorder="1" applyAlignment="1" applyProtection="1">
      <alignment horizontal="justify"/>
      <protection locked="0"/>
    </xf>
    <xf numFmtId="0" fontId="4" fillId="0" borderId="0" xfId="0" applyFont="1" applyAlignment="1" applyProtection="1">
      <alignment horizontal="justify"/>
      <protection locked="0"/>
    </xf>
    <xf numFmtId="0" fontId="0" fillId="0" borderId="0" xfId="0" applyAlignment="1" applyProtection="1">
      <alignment horizontal="justify"/>
      <protection locked="0"/>
    </xf>
    <xf numFmtId="0" fontId="8" fillId="8" borderId="0" xfId="0" applyFont="1" applyFill="1"/>
    <xf numFmtId="0" fontId="2" fillId="0" borderId="0" xfId="0" applyFont="1" applyAlignment="1">
      <alignment horizontal="center"/>
    </xf>
    <xf numFmtId="0" fontId="4" fillId="0" borderId="0" xfId="0" applyFont="1" applyAlignment="1">
      <alignment horizontal="center"/>
    </xf>
    <xf numFmtId="0" fontId="2" fillId="2" borderId="0" xfId="0" applyFont="1" applyFill="1"/>
    <xf numFmtId="0" fontId="4" fillId="2" borderId="0" xfId="0" applyFont="1" applyFill="1" applyAlignment="1">
      <alignment horizontal="center"/>
    </xf>
    <xf numFmtId="0" fontId="10" fillId="0" borderId="2" xfId="0" applyFont="1" applyBorder="1" applyAlignment="1">
      <alignment vertical="center"/>
    </xf>
    <xf numFmtId="0" fontId="6" fillId="9" borderId="1"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4" xfId="0" applyFont="1" applyFill="1" applyBorder="1" applyAlignment="1">
      <alignment horizontal="center" vertical="center"/>
    </xf>
    <xf numFmtId="0" fontId="12" fillId="0" borderId="5" xfId="0" applyFont="1" applyBorder="1" applyAlignment="1">
      <alignment horizontal="center"/>
    </xf>
    <xf numFmtId="0" fontId="12" fillId="0" borderId="6" xfId="0" applyFont="1" applyBorder="1" applyAlignment="1">
      <alignment horizontal="center"/>
    </xf>
    <xf numFmtId="0" fontId="6" fillId="9" borderId="10" xfId="0" applyFont="1" applyFill="1" applyBorder="1" applyAlignment="1">
      <alignment vertical="center"/>
    </xf>
    <xf numFmtId="0" fontId="13" fillId="0" borderId="0" xfId="0" applyFont="1" applyAlignment="1">
      <alignment horizontal="center"/>
    </xf>
    <xf numFmtId="0" fontId="0" fillId="0" borderId="13" xfId="0" applyBorder="1" applyAlignment="1" applyProtection="1">
      <alignment horizontal="center" vertical="center"/>
      <protection locked="0"/>
    </xf>
    <xf numFmtId="0" fontId="6" fillId="9" borderId="8" xfId="0" applyFont="1" applyFill="1" applyBorder="1" applyAlignment="1">
      <alignment horizontal="center" vertical="center"/>
    </xf>
    <xf numFmtId="0" fontId="1" fillId="7" borderId="10" xfId="0" applyFont="1" applyFill="1" applyBorder="1" applyAlignment="1" applyProtection="1">
      <alignment horizontal="center" vertical="center"/>
      <protection locked="0"/>
    </xf>
    <xf numFmtId="0" fontId="1" fillId="7" borderId="10"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6" xfId="0" applyFont="1" applyFill="1" applyBorder="1" applyAlignment="1">
      <alignment horizontal="center" vertical="center" wrapText="1"/>
    </xf>
    <xf numFmtId="0" fontId="18" fillId="0" borderId="17" xfId="0" applyFont="1" applyFill="1" applyBorder="1" applyAlignment="1" applyProtection="1">
      <alignment horizontal="justify" vertical="center" wrapText="1"/>
      <protection locked="0"/>
    </xf>
    <xf numFmtId="0" fontId="0" fillId="0" borderId="0" xfId="0" applyFont="1" applyFill="1"/>
    <xf numFmtId="0" fontId="0" fillId="0" borderId="0" xfId="0" applyAlignment="1">
      <alignment wrapText="1"/>
    </xf>
    <xf numFmtId="0" fontId="0" fillId="0" borderId="0" xfId="0" quotePrefix="1" applyAlignment="1">
      <alignment horizontal="left" wrapText="1"/>
    </xf>
    <xf numFmtId="0" fontId="3" fillId="0" borderId="0" xfId="0" applyFont="1" applyAlignment="1">
      <alignment horizontal="center"/>
    </xf>
    <xf numFmtId="0" fontId="0" fillId="0" borderId="0" xfId="0" applyFill="1"/>
    <xf numFmtId="0" fontId="6" fillId="10" borderId="18"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18" fillId="0" borderId="17" xfId="0" applyFont="1" applyBorder="1" applyAlignment="1" applyProtection="1">
      <alignment horizontal="justify" vertical="center" wrapText="1"/>
      <protection locked="0"/>
    </xf>
    <xf numFmtId="0" fontId="18" fillId="0" borderId="16" xfId="0" applyFont="1" applyBorder="1" applyAlignment="1" applyProtection="1">
      <alignment horizontal="center" vertical="center" wrapText="1"/>
      <protection locked="0"/>
    </xf>
    <xf numFmtId="0" fontId="18" fillId="0" borderId="17" xfId="0" quotePrefix="1" applyFont="1" applyFill="1" applyBorder="1" applyAlignment="1" applyProtection="1">
      <alignment horizontal="justify" vertical="center" wrapText="1"/>
      <protection locked="0"/>
    </xf>
    <xf numFmtId="0" fontId="12" fillId="0" borderId="21" xfId="0" applyFont="1" applyBorder="1" applyAlignment="1">
      <alignment horizontal="center"/>
    </xf>
    <xf numFmtId="0" fontId="6" fillId="9" borderId="12" xfId="0" applyFont="1" applyFill="1" applyBorder="1" applyAlignment="1">
      <alignment horizontal="center" vertical="center"/>
    </xf>
    <xf numFmtId="0" fontId="4" fillId="0" borderId="0" xfId="0" applyFont="1" applyBorder="1" applyAlignment="1">
      <alignment horizontal="center"/>
    </xf>
    <xf numFmtId="0" fontId="6" fillId="10" borderId="22"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12" fillId="0" borderId="24" xfId="0" applyFont="1" applyBorder="1" applyAlignment="1">
      <alignment horizontal="center"/>
    </xf>
    <xf numFmtId="0" fontId="6" fillId="10" borderId="10" xfId="0" applyFont="1" applyFill="1" applyBorder="1" applyAlignment="1">
      <alignment vertical="center"/>
    </xf>
    <xf numFmtId="0" fontId="6" fillId="10" borderId="25" xfId="0" applyFont="1" applyFill="1" applyBorder="1" applyAlignment="1">
      <alignment horizontal="center" vertical="center"/>
    </xf>
    <xf numFmtId="0" fontId="12" fillId="0" borderId="8" xfId="0" applyFont="1" applyBorder="1" applyAlignment="1">
      <alignment horizontal="center" vertical="center"/>
    </xf>
    <xf numFmtId="0" fontId="10" fillId="0" borderId="0" xfId="0" applyFont="1" applyBorder="1" applyAlignment="1">
      <alignment vertical="center"/>
    </xf>
    <xf numFmtId="0" fontId="6" fillId="0" borderId="0" xfId="0" applyFont="1" applyFill="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vertical="center"/>
    </xf>
    <xf numFmtId="0" fontId="2" fillId="0" borderId="0" xfId="0" applyFont="1" applyFill="1" applyBorder="1"/>
    <xf numFmtId="0" fontId="10" fillId="0" borderId="0" xfId="0" applyFont="1" applyFill="1" applyBorder="1" applyAlignment="1">
      <alignment horizontal="center" vertical="center"/>
    </xf>
    <xf numFmtId="0" fontId="9" fillId="0" borderId="0" xfId="0" applyFont="1" applyFill="1" applyBorder="1" applyAlignment="1">
      <alignment vertical="center"/>
    </xf>
    <xf numFmtId="0" fontId="2" fillId="0" borderId="0" xfId="0" applyFont="1" applyBorder="1" applyAlignment="1">
      <alignment horizontal="center"/>
    </xf>
    <xf numFmtId="0" fontId="2"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6" fillId="0" borderId="0" xfId="0" applyFont="1" applyBorder="1"/>
    <xf numFmtId="0" fontId="13" fillId="0" borderId="0" xfId="0" applyFont="1" applyBorder="1"/>
    <xf numFmtId="0" fontId="13" fillId="0" borderId="0" xfId="0" applyFont="1" applyBorder="1" applyAlignment="1">
      <alignment horizontal="center"/>
    </xf>
    <xf numFmtId="0" fontId="12" fillId="0" borderId="0" xfId="0" applyFont="1" applyBorder="1"/>
    <xf numFmtId="0" fontId="9" fillId="0" borderId="0" xfId="0" applyFont="1" applyBorder="1" applyAlignment="1">
      <alignment horizontal="center" vertical="center"/>
    </xf>
    <xf numFmtId="0" fontId="16" fillId="10" borderId="7" xfId="0" applyFont="1" applyFill="1" applyBorder="1" applyAlignment="1">
      <alignment horizontal="center" vertical="center" wrapText="1"/>
    </xf>
    <xf numFmtId="0" fontId="16" fillId="10" borderId="28" xfId="0" applyFont="1" applyFill="1" applyBorder="1" applyAlignment="1">
      <alignment horizontal="center" vertical="center" wrapText="1"/>
    </xf>
    <xf numFmtId="0" fontId="16" fillId="10" borderId="19" xfId="0" applyFont="1" applyFill="1" applyBorder="1" applyAlignment="1">
      <alignment horizontal="center" vertical="center" wrapText="1"/>
    </xf>
    <xf numFmtId="0" fontId="16" fillId="10" borderId="29" xfId="0" applyFont="1" applyFill="1" applyBorder="1" applyAlignment="1">
      <alignment horizontal="center" vertical="center" wrapText="1"/>
    </xf>
    <xf numFmtId="0" fontId="19" fillId="0" borderId="26" xfId="0" applyFont="1" applyBorder="1" applyAlignment="1">
      <alignment horizontal="center" vertical="center"/>
    </xf>
    <xf numFmtId="0" fontId="19" fillId="0" borderId="6" xfId="0" applyFont="1" applyBorder="1" applyAlignment="1">
      <alignment horizontal="center" vertical="center"/>
    </xf>
    <xf numFmtId="0" fontId="19" fillId="0" borderId="30" xfId="0" applyFont="1" applyBorder="1" applyAlignment="1">
      <alignment horizontal="center" vertical="center"/>
    </xf>
    <xf numFmtId="0" fontId="19" fillId="0" borderId="13" xfId="0" applyFont="1" applyBorder="1" applyAlignment="1">
      <alignment horizontal="center" vertical="center"/>
    </xf>
    <xf numFmtId="0" fontId="19" fillId="0" borderId="31" xfId="0" applyFont="1" applyBorder="1" applyAlignment="1">
      <alignment horizontal="center" vertical="center"/>
    </xf>
    <xf numFmtId="0" fontId="16" fillId="9" borderId="27" xfId="0" applyFont="1" applyFill="1" applyBorder="1" applyAlignment="1">
      <alignment horizontal="center" vertical="center"/>
    </xf>
    <xf numFmtId="0" fontId="16" fillId="9" borderId="3" xfId="0" applyFont="1" applyFill="1" applyBorder="1" applyAlignment="1">
      <alignment horizontal="center" vertical="center"/>
    </xf>
    <xf numFmtId="0" fontId="16" fillId="9" borderId="32" xfId="0" applyFont="1" applyFill="1" applyBorder="1" applyAlignment="1">
      <alignment horizontal="center" vertical="center"/>
    </xf>
    <xf numFmtId="0" fontId="14" fillId="0" borderId="0" xfId="0" applyFont="1" applyAlignment="1">
      <alignment vertical="center" wrapText="1"/>
    </xf>
    <xf numFmtId="0" fontId="16" fillId="0" borderId="0" xfId="0" applyFont="1" applyAlignment="1"/>
    <xf numFmtId="0" fontId="17" fillId="0" borderId="0" xfId="0" applyFont="1" applyAlignment="1"/>
    <xf numFmtId="0" fontId="3" fillId="0" borderId="0" xfId="0" applyFont="1" applyAlignment="1"/>
    <xf numFmtId="0" fontId="4" fillId="2" borderId="0" xfId="0" applyFont="1" applyFill="1" applyBorder="1" applyAlignment="1">
      <alignment horizontal="center"/>
    </xf>
    <xf numFmtId="0" fontId="21" fillId="0" borderId="0" xfId="0" applyFont="1" applyBorder="1" applyAlignment="1">
      <alignment horizontal="center"/>
    </xf>
    <xf numFmtId="0" fontId="16" fillId="9" borderId="11"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xf>
    <xf numFmtId="0" fontId="21" fillId="0" borderId="0" xfId="0" applyFont="1" applyBorder="1" applyAlignment="1">
      <alignment horizontal="center"/>
    </xf>
    <xf numFmtId="0" fontId="2" fillId="0" borderId="15" xfId="0" applyFont="1" applyFill="1" applyBorder="1" applyAlignment="1">
      <alignment horizontal="center" vertical="center" wrapText="1"/>
    </xf>
    <xf numFmtId="0" fontId="18" fillId="0" borderId="17" xfId="0" applyFont="1" applyFill="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7" xfId="0" quotePrefix="1"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2" fillId="0" borderId="33"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18" fillId="0" borderId="17" xfId="0" applyFont="1" applyFill="1" applyBorder="1" applyAlignment="1" applyProtection="1">
      <alignment horizontal="left" vertical="center" wrapText="1"/>
      <protection locked="0"/>
    </xf>
    <xf numFmtId="0" fontId="2" fillId="0" borderId="17" xfId="0" quotePrefix="1" applyFont="1" applyFill="1" applyBorder="1" applyAlignment="1" applyProtection="1">
      <alignment horizontal="justify" vertical="center" wrapText="1"/>
      <protection locked="0"/>
    </xf>
    <xf numFmtId="0" fontId="3" fillId="0" borderId="0" xfId="0" applyFont="1" applyBorder="1" applyAlignment="1">
      <alignment horizontal="center"/>
    </xf>
    <xf numFmtId="0" fontId="6" fillId="10" borderId="34" xfId="0" applyFont="1" applyFill="1" applyBorder="1" applyAlignment="1">
      <alignment horizontal="center" vertical="center" wrapText="1"/>
    </xf>
    <xf numFmtId="0" fontId="6" fillId="10" borderId="35" xfId="0" applyFont="1" applyFill="1" applyBorder="1" applyAlignment="1">
      <alignment horizontal="center" vertical="center" wrapText="1"/>
    </xf>
    <xf numFmtId="0" fontId="6" fillId="10" borderId="36" xfId="0" applyFont="1" applyFill="1" applyBorder="1" applyAlignment="1">
      <alignment horizontal="center" vertical="center" wrapText="1"/>
    </xf>
    <xf numFmtId="0" fontId="0" fillId="0" borderId="6" xfId="0" applyBorder="1"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21" fillId="0" borderId="0" xfId="0" applyFont="1" applyBorder="1" applyAlignment="1">
      <alignment horizontal="center"/>
    </xf>
    <xf numFmtId="0" fontId="18" fillId="0" borderId="17" xfId="0" applyFont="1" applyBorder="1" applyAlignment="1" applyProtection="1">
      <alignment vertical="center" wrapText="1"/>
      <protection locked="0"/>
    </xf>
    <xf numFmtId="0" fontId="6" fillId="7" borderId="0" xfId="0" quotePrefix="1" applyFont="1" applyFill="1" applyBorder="1" applyAlignment="1" applyProtection="1">
      <alignment horizontal="center"/>
      <protection locked="0"/>
    </xf>
    <xf numFmtId="0" fontId="6" fillId="0" borderId="0" xfId="0" applyFont="1" applyBorder="1" applyAlignment="1" applyProtection="1">
      <alignment horizontal="center"/>
      <protection locked="0"/>
    </xf>
    <xf numFmtId="0" fontId="1" fillId="0" borderId="0" xfId="0" applyFont="1" applyBorder="1" applyAlignment="1" applyProtection="1">
      <alignment horizontal="center" vertical="center" wrapText="1"/>
      <protection locked="0"/>
    </xf>
    <xf numFmtId="0" fontId="5" fillId="7" borderId="0" xfId="0" applyFont="1" applyFill="1" applyBorder="1" applyAlignment="1" applyProtection="1">
      <alignment horizontal="center"/>
      <protection locked="0"/>
    </xf>
    <xf numFmtId="0" fontId="14" fillId="0" borderId="0" xfId="0" applyFont="1" applyBorder="1" applyAlignment="1">
      <alignment horizontal="center" vertical="center" wrapText="1"/>
    </xf>
    <xf numFmtId="0" fontId="16" fillId="0" borderId="0" xfId="0" applyFont="1" applyBorder="1" applyAlignment="1">
      <alignment horizontal="center"/>
    </xf>
    <xf numFmtId="0" fontId="17" fillId="0" borderId="0" xfId="0" quotePrefix="1" applyFont="1" applyBorder="1" applyAlignment="1">
      <alignment horizontal="center"/>
    </xf>
    <xf numFmtId="0" fontId="3" fillId="0" borderId="0" xfId="0" applyFont="1" applyBorder="1" applyAlignment="1">
      <alignment horizontal="center"/>
    </xf>
    <xf numFmtId="0" fontId="16" fillId="9" borderId="9" xfId="0" applyFont="1" applyFill="1" applyBorder="1" applyAlignment="1">
      <alignment horizontal="center" vertical="center"/>
    </xf>
    <xf numFmtId="0" fontId="16" fillId="9" borderId="12" xfId="0" applyFont="1" applyFill="1" applyBorder="1" applyAlignment="1">
      <alignment horizontal="center" vertical="center"/>
    </xf>
    <xf numFmtId="0" fontId="16" fillId="9" borderId="11"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12" xfId="0" applyFont="1" applyFill="1" applyBorder="1" applyAlignment="1">
      <alignment horizontal="center" vertical="center"/>
    </xf>
    <xf numFmtId="0" fontId="6" fillId="9" borderId="11" xfId="0" applyFont="1" applyFill="1" applyBorder="1" applyAlignment="1">
      <alignment horizontal="center" vertical="center"/>
    </xf>
    <xf numFmtId="0" fontId="20" fillId="0" borderId="0" xfId="0" applyFont="1" applyBorder="1" applyAlignment="1">
      <alignment horizontal="center"/>
    </xf>
    <xf numFmtId="0" fontId="21" fillId="0" borderId="0" xfId="0" quotePrefix="1" applyFont="1" applyBorder="1" applyAlignment="1">
      <alignment horizontal="center"/>
    </xf>
    <xf numFmtId="0" fontId="21" fillId="0" borderId="0" xfId="0" applyFont="1" applyBorder="1" applyAlignment="1">
      <alignment horizontal="center"/>
    </xf>
    <xf numFmtId="0" fontId="14" fillId="0" borderId="0" xfId="0" applyFont="1" applyBorder="1" applyAlignment="1">
      <alignment horizontal="center"/>
    </xf>
  </cellXfs>
  <cellStyles count="1">
    <cellStyle name="Normal" xfId="0" builtinId="0"/>
  </cellStyles>
  <dxfs count="9">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'GRAFICO 1 T3'!$B$50</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4-D14F-4454-9D7C-4B3859DC7C5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6-D14F-4454-9D7C-4B3859DC7C5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D14F-4454-9D7C-4B3859DC7C5F}"/>
              </c:ext>
            </c:extLst>
          </c:dPt>
          <c:dLbls>
            <c:dLbl>
              <c:idx val="0"/>
              <c:layout>
                <c:manualLayout>
                  <c:x val="4.9574170339429104E-2"/>
                  <c:y val="-6.129034595606511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14F-4454-9D7C-4B3859DC7C5F}"/>
                </c:ext>
              </c:extLst>
            </c:dLbl>
            <c:dLbl>
              <c:idx val="1"/>
              <c:layout>
                <c:manualLayout>
                  <c:x val="2.0802821271222745E-2"/>
                  <c:y val="-5.82730765987094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14F-4454-9D7C-4B3859DC7C5F}"/>
                </c:ext>
              </c:extLst>
            </c:dLbl>
            <c:dLbl>
              <c:idx val="2"/>
              <c:layout>
                <c:manualLayout>
                  <c:x val="-6.2210419294773363E-3"/>
                  <c:y val="-2.749816258009370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14F-4454-9D7C-4B3859DC7C5F}"/>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1200" b="1" i="0" u="none" strike="noStrike" kern="1200" baseline="0">
                    <a:solidFill>
                      <a:schemeClr val="tx1"/>
                    </a:solidFill>
                    <a:latin typeface="+mn-lt"/>
                    <a:ea typeface="+mn-ea"/>
                    <a:cs typeface="+mn-cs"/>
                  </a:defRPr>
                </a:pPr>
                <a:endParaRPr lang="es-DO"/>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'GRAFICO 1 T3'!$C$45:$E$46</c:f>
              <c:strCache>
                <c:ptCount val="3"/>
                <c:pt idx="0">
                  <c:v>ATENDIDAS</c:v>
                </c:pt>
                <c:pt idx="1">
                  <c:v>DEVUELTAS</c:v>
                </c:pt>
                <c:pt idx="2">
                  <c:v>EN PROCESO</c:v>
                </c:pt>
              </c:strCache>
            </c:strRef>
          </c:cat>
          <c:val>
            <c:numRef>
              <c:f>'GRAFICO 1 T3'!$C$50:$E$50</c:f>
              <c:numCache>
                <c:formatCode>General</c:formatCode>
                <c:ptCount val="3"/>
                <c:pt idx="0">
                  <c:v>25</c:v>
                </c:pt>
                <c:pt idx="1">
                  <c:v>4</c:v>
                </c:pt>
                <c:pt idx="2">
                  <c:v>8</c:v>
                </c:pt>
              </c:numCache>
            </c:numRef>
          </c:val>
          <c:extLst>
            <c:ext xmlns:c16="http://schemas.microsoft.com/office/drawing/2014/chart" uri="{C3380CC4-5D6E-409C-BE32-E72D297353CC}">
              <c16:uniqueId val="{00000000-D14F-4454-9D7C-4B3859DC7C5F}"/>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DO"/>
              <a:t>Servicios solicitados en el trimestre</a:t>
            </a:r>
          </a:p>
          <a:p>
            <a:pPr>
              <a:defRPr/>
            </a:pPr>
            <a:r>
              <a:rPr lang="es-DO"/>
              <a:t>julio-septiembre</a:t>
            </a:r>
          </a:p>
        </c:rich>
      </c:tx>
      <c:layout>
        <c:manualLayout>
          <c:xMode val="edge"/>
          <c:yMode val="edge"/>
          <c:x val="0.48782123486122764"/>
          <c:y val="2.146977620337650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5661964796998294E-2"/>
          <c:y val="0.28490120820632991"/>
          <c:w val="0.83253641528678335"/>
          <c:h val="0.68000845677313704"/>
        </c:manualLayout>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9B24-4313-A329-698CE6BF8046}"/>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2-9B24-4313-A329-698CE6BF8046}"/>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9B24-4313-A329-698CE6BF8046}"/>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4-9B24-4313-A329-698CE6BF804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s-DO"/>
              </a:p>
            </c:txPr>
            <c:dLblPos val="outEnd"/>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'GRAFICO 2 T3'!$D$10:$G$10</c:f>
              <c:strCache>
                <c:ptCount val="4"/>
                <c:pt idx="0">
                  <c:v>Formación básica en SIG</c:v>
                </c:pt>
                <c:pt idx="1">
                  <c:v>Suministro de información cartográfica</c:v>
                </c:pt>
                <c:pt idx="2">
                  <c:v>Generación de mapas</c:v>
                </c:pt>
                <c:pt idx="3">
                  <c:v>Descripción técnica de límite político administrativos</c:v>
                </c:pt>
              </c:strCache>
            </c:strRef>
          </c:cat>
          <c:val>
            <c:numRef>
              <c:f>'GRAFICO 2 T3'!$D$11:$G$11</c:f>
              <c:numCache>
                <c:formatCode>General</c:formatCode>
                <c:ptCount val="4"/>
                <c:pt idx="0">
                  <c:v>2</c:v>
                </c:pt>
                <c:pt idx="1">
                  <c:v>17</c:v>
                </c:pt>
                <c:pt idx="2">
                  <c:v>18</c:v>
                </c:pt>
                <c:pt idx="3">
                  <c:v>3</c:v>
                </c:pt>
              </c:numCache>
            </c:numRef>
          </c:val>
          <c:extLst>
            <c:ext xmlns:c16="http://schemas.microsoft.com/office/drawing/2014/chart" uri="{C3380CC4-5D6E-409C-BE32-E72D297353CC}">
              <c16:uniqueId val="{00000000-9B24-4313-A329-698CE6BF8046}"/>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pPr>
      <a:endParaRPr lang="es-DO"/>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'GRAFICO 2 TIPOS DE ASISTENCIAS'!$B$47</c:f>
              <c:strCache>
                <c:ptCount val="1"/>
                <c:pt idx="0">
                  <c:v>enero-marzo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 2 TIPOS DE ASISTENCIAS'!$C$46:$O$46</c:f>
              <c:strCache>
                <c:ptCount val="13"/>
                <c:pt idx="0">
                  <c:v>Formación básica en SIG</c:v>
                </c:pt>
                <c:pt idx="1">
                  <c:v>Suministro de información geográfica, cartográfica y geodésica</c:v>
                </c:pt>
                <c:pt idx="2">
                  <c:v>Suministro de información cartográfica</c:v>
                </c:pt>
                <c:pt idx="3">
                  <c:v>Verificación de geolocalización</c:v>
                </c:pt>
                <c:pt idx="4">
                  <c:v>Generación de mapas</c:v>
                </c:pt>
                <c:pt idx="5">
                  <c:v>Certificaciones de mapas</c:v>
                </c:pt>
                <c:pt idx="6">
                  <c:v>Instalación de Geoportal</c:v>
                </c:pt>
                <c:pt idx="7">
                  <c:v>Capacitación en uso y manejo de equipos topográficos</c:v>
                </c:pt>
                <c:pt idx="8">
                  <c:v>Georreferenciación de puntos de control geodésicos</c:v>
                </c:pt>
                <c:pt idx="9">
                  <c:v>Diseño de Redes Geodésicas</c:v>
                </c:pt>
                <c:pt idx="10">
                  <c:v>Certificación de CORS</c:v>
                </c:pt>
                <c:pt idx="11">
                  <c:v>Descripción técnica de límite político administrativos</c:v>
                </c:pt>
                <c:pt idx="12">
                  <c:v>Certificación de puntos geodésicos</c:v>
                </c:pt>
              </c:strCache>
            </c:strRef>
          </c:cat>
          <c:val>
            <c:numRef>
              <c:f>'GRAFICO 2 TIPOS DE ASISTENCIAS'!$C$47:$O$47</c:f>
              <c:numCache>
                <c:formatCode>General</c:formatCode>
                <c:ptCount val="13"/>
                <c:pt idx="0">
                  <c:v>1</c:v>
                </c:pt>
                <c:pt idx="1">
                  <c:v>2</c:v>
                </c:pt>
                <c:pt idx="2">
                  <c:v>27</c:v>
                </c:pt>
                <c:pt idx="3">
                  <c:v>1</c:v>
                </c:pt>
                <c:pt idx="4">
                  <c:v>11</c:v>
                </c:pt>
                <c:pt idx="5">
                  <c:v>0</c:v>
                </c:pt>
                <c:pt idx="6">
                  <c:v>0</c:v>
                </c:pt>
                <c:pt idx="7">
                  <c:v>0</c:v>
                </c:pt>
                <c:pt idx="8">
                  <c:v>1</c:v>
                </c:pt>
                <c:pt idx="9">
                  <c:v>0</c:v>
                </c:pt>
                <c:pt idx="10">
                  <c:v>0</c:v>
                </c:pt>
                <c:pt idx="11">
                  <c:v>0</c:v>
                </c:pt>
                <c:pt idx="12">
                  <c:v>0</c:v>
                </c:pt>
              </c:numCache>
            </c:numRef>
          </c:val>
          <c:extLst>
            <c:ext xmlns:c16="http://schemas.microsoft.com/office/drawing/2014/chart" uri="{C3380CC4-5D6E-409C-BE32-E72D297353CC}">
              <c16:uniqueId val="{00000000-1581-4E48-A1D2-CAE7F3D08F1B}"/>
            </c:ext>
          </c:extLst>
        </c:ser>
        <c:ser>
          <c:idx val="1"/>
          <c:order val="1"/>
          <c:tx>
            <c:strRef>
              <c:f>'GRAFICO 2 TIPOS DE ASISTENCIAS'!$B$48</c:f>
              <c:strCache>
                <c:ptCount val="1"/>
                <c:pt idx="0">
                  <c:v>abril-junio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D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 2 TIPOS DE ASISTENCIAS'!$C$46:$O$46</c:f>
              <c:strCache>
                <c:ptCount val="13"/>
                <c:pt idx="0">
                  <c:v>Formación básica en SIG</c:v>
                </c:pt>
                <c:pt idx="1">
                  <c:v>Suministro de información geográfica, cartográfica y geodésica</c:v>
                </c:pt>
                <c:pt idx="2">
                  <c:v>Suministro de información cartográfica</c:v>
                </c:pt>
                <c:pt idx="3">
                  <c:v>Verificación de geolocalización</c:v>
                </c:pt>
                <c:pt idx="4">
                  <c:v>Generación de mapas</c:v>
                </c:pt>
                <c:pt idx="5">
                  <c:v>Certificaciones de mapas</c:v>
                </c:pt>
                <c:pt idx="6">
                  <c:v>Instalación de Geoportal</c:v>
                </c:pt>
                <c:pt idx="7">
                  <c:v>Capacitación en uso y manejo de equipos topográficos</c:v>
                </c:pt>
                <c:pt idx="8">
                  <c:v>Georreferenciación de puntos de control geodésicos</c:v>
                </c:pt>
                <c:pt idx="9">
                  <c:v>Diseño de Redes Geodésicas</c:v>
                </c:pt>
                <c:pt idx="10">
                  <c:v>Certificación de CORS</c:v>
                </c:pt>
                <c:pt idx="11">
                  <c:v>Descripción técnica de límite político administrativos</c:v>
                </c:pt>
                <c:pt idx="12">
                  <c:v>Certificación de puntos geodésicos</c:v>
                </c:pt>
              </c:strCache>
            </c:strRef>
          </c:cat>
          <c:val>
            <c:numRef>
              <c:f>'GRAFICO 2 TIPOS DE ASISTENCIAS'!$C$48:$O$48</c:f>
              <c:numCache>
                <c:formatCode>General</c:formatCode>
                <c:ptCount val="13"/>
                <c:pt idx="0">
                  <c:v>2</c:v>
                </c:pt>
                <c:pt idx="1">
                  <c:v>1</c:v>
                </c:pt>
                <c:pt idx="2">
                  <c:v>10</c:v>
                </c:pt>
                <c:pt idx="3">
                  <c:v>0</c:v>
                </c:pt>
                <c:pt idx="4">
                  <c:v>4</c:v>
                </c:pt>
                <c:pt idx="5">
                  <c:v>1</c:v>
                </c:pt>
                <c:pt idx="6">
                  <c:v>0</c:v>
                </c:pt>
                <c:pt idx="7">
                  <c:v>0</c:v>
                </c:pt>
                <c:pt idx="8">
                  <c:v>0</c:v>
                </c:pt>
                <c:pt idx="9">
                  <c:v>0</c:v>
                </c:pt>
                <c:pt idx="10">
                  <c:v>0</c:v>
                </c:pt>
                <c:pt idx="11">
                  <c:v>1</c:v>
                </c:pt>
                <c:pt idx="12">
                  <c:v>0</c:v>
                </c:pt>
              </c:numCache>
            </c:numRef>
          </c:val>
          <c:extLst>
            <c:ext xmlns:c16="http://schemas.microsoft.com/office/drawing/2014/chart" uri="{C3380CC4-5D6E-409C-BE32-E72D297353CC}">
              <c16:uniqueId val="{00000000-B7A6-44D3-8582-FDCD4DA29682}"/>
            </c:ext>
          </c:extLst>
        </c:ser>
        <c:ser>
          <c:idx val="2"/>
          <c:order val="2"/>
          <c:tx>
            <c:strRef>
              <c:f>'GRAFICO 2 TIPOS DE ASISTENCIAS'!$B$49</c:f>
              <c:strCache>
                <c:ptCount val="1"/>
                <c:pt idx="0">
                  <c:v>julio-septiembre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s-D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 2 TIPOS DE ASISTENCIAS'!$C$46:$O$46</c:f>
              <c:strCache>
                <c:ptCount val="13"/>
                <c:pt idx="0">
                  <c:v>Formación básica en SIG</c:v>
                </c:pt>
                <c:pt idx="1">
                  <c:v>Suministro de información geográfica, cartográfica y geodésica</c:v>
                </c:pt>
                <c:pt idx="2">
                  <c:v>Suministro de información cartográfica</c:v>
                </c:pt>
                <c:pt idx="3">
                  <c:v>Verificación de geolocalización</c:v>
                </c:pt>
                <c:pt idx="4">
                  <c:v>Generación de mapas</c:v>
                </c:pt>
                <c:pt idx="5">
                  <c:v>Certificaciones de mapas</c:v>
                </c:pt>
                <c:pt idx="6">
                  <c:v>Instalación de Geoportal</c:v>
                </c:pt>
                <c:pt idx="7">
                  <c:v>Capacitación en uso y manejo de equipos topográficos</c:v>
                </c:pt>
                <c:pt idx="8">
                  <c:v>Georreferenciación de puntos de control geodésicos</c:v>
                </c:pt>
                <c:pt idx="9">
                  <c:v>Diseño de Redes Geodésicas</c:v>
                </c:pt>
                <c:pt idx="10">
                  <c:v>Certificación de CORS</c:v>
                </c:pt>
                <c:pt idx="11">
                  <c:v>Descripción técnica de límite político administrativos</c:v>
                </c:pt>
                <c:pt idx="12">
                  <c:v>Certificación de puntos geodésicos</c:v>
                </c:pt>
              </c:strCache>
            </c:strRef>
          </c:cat>
          <c:val>
            <c:numRef>
              <c:f>'GRAFICO 2 TIPOS DE ASISTENCIAS'!$C$49:$O$49</c:f>
              <c:numCache>
                <c:formatCode>General</c:formatCode>
                <c:ptCount val="13"/>
                <c:pt idx="0">
                  <c:v>0</c:v>
                </c:pt>
                <c:pt idx="1">
                  <c:v>0</c:v>
                </c:pt>
                <c:pt idx="2">
                  <c:v>17</c:v>
                </c:pt>
                <c:pt idx="3">
                  <c:v>0</c:v>
                </c:pt>
                <c:pt idx="4">
                  <c:v>18</c:v>
                </c:pt>
                <c:pt idx="5">
                  <c:v>0</c:v>
                </c:pt>
                <c:pt idx="6">
                  <c:v>0</c:v>
                </c:pt>
                <c:pt idx="7">
                  <c:v>0</c:v>
                </c:pt>
                <c:pt idx="8">
                  <c:v>0</c:v>
                </c:pt>
                <c:pt idx="9">
                  <c:v>0</c:v>
                </c:pt>
                <c:pt idx="10">
                  <c:v>0</c:v>
                </c:pt>
                <c:pt idx="11">
                  <c:v>2</c:v>
                </c:pt>
                <c:pt idx="12">
                  <c:v>0</c:v>
                </c:pt>
              </c:numCache>
            </c:numRef>
          </c:val>
          <c:extLst>
            <c:ext xmlns:c16="http://schemas.microsoft.com/office/drawing/2014/chart" uri="{C3380CC4-5D6E-409C-BE32-E72D297353CC}">
              <c16:uniqueId val="{00000000-3486-4091-BDEE-A2826C4EFD60}"/>
            </c:ext>
          </c:extLst>
        </c:ser>
        <c:dLbls>
          <c:dLblPos val="ctr"/>
          <c:showLegendKey val="0"/>
          <c:showVal val="1"/>
          <c:showCatName val="0"/>
          <c:showSerName val="0"/>
          <c:showPercent val="0"/>
          <c:showBubbleSize val="0"/>
        </c:dLbls>
        <c:gapWidth val="79"/>
        <c:overlap val="100"/>
        <c:axId val="947012496"/>
        <c:axId val="810361520"/>
      </c:barChart>
      <c:catAx>
        <c:axId val="947012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cap="all" spc="120" normalizeH="0" baseline="0">
                <a:solidFill>
                  <a:schemeClr val="tx1"/>
                </a:solidFill>
                <a:latin typeface="+mn-lt"/>
                <a:ea typeface="+mn-ea"/>
                <a:cs typeface="+mn-cs"/>
              </a:defRPr>
            </a:pPr>
            <a:endParaRPr lang="es-DO"/>
          </a:p>
        </c:txPr>
        <c:crossAx val="810361520"/>
        <c:crosses val="autoZero"/>
        <c:auto val="1"/>
        <c:lblAlgn val="ctr"/>
        <c:lblOffset val="100"/>
        <c:noMultiLvlLbl val="0"/>
      </c:catAx>
      <c:valAx>
        <c:axId val="810361520"/>
        <c:scaling>
          <c:orientation val="minMax"/>
          <c:max val="50"/>
        </c:scaling>
        <c:delete val="0"/>
        <c:axPos val="l"/>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DO"/>
          </a:p>
        </c:txPr>
        <c:crossAx val="947012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orientation="landscape"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jpe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3.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145519</xdr:colOff>
      <xdr:row>0</xdr:row>
      <xdr:rowOff>76276</xdr:rowOff>
    </xdr:from>
    <xdr:to>
      <xdr:col>0</xdr:col>
      <xdr:colOff>1202273</xdr:colOff>
      <xdr:row>4</xdr:row>
      <xdr:rowOff>57634</xdr:rowOff>
    </xdr:to>
    <xdr:pic>
      <xdr:nvPicPr>
        <xdr:cNvPr id="2" name="1 Imagen" descr="escudo_dominicano.jpg">
          <a:extLst>
            <a:ext uri="{FF2B5EF4-FFF2-40B4-BE49-F238E27FC236}">
              <a16:creationId xmlns:a16="http://schemas.microsoft.com/office/drawing/2014/main" id="{59E47845-BC57-4144-8331-D5BD0DA905A9}"/>
            </a:ext>
          </a:extLst>
        </xdr:cNvPr>
        <xdr:cNvPicPr>
          <a:picLocks noChangeAspect="1"/>
        </xdr:cNvPicPr>
      </xdr:nvPicPr>
      <xdr:blipFill>
        <a:blip xmlns:r="http://schemas.openxmlformats.org/officeDocument/2006/relationships" r:embed="rId1" cstate="print"/>
        <a:srcRect b="6936"/>
        <a:stretch>
          <a:fillRect/>
        </a:stretch>
      </xdr:blipFill>
      <xdr:spPr>
        <a:xfrm>
          <a:off x="145519" y="76276"/>
          <a:ext cx="1068184" cy="1001168"/>
        </a:xfrm>
        <a:prstGeom prst="rect">
          <a:avLst/>
        </a:prstGeom>
      </xdr:spPr>
    </xdr:pic>
    <xdr:clientData/>
  </xdr:twoCellAnchor>
  <xdr:twoCellAnchor editAs="oneCell">
    <xdr:from>
      <xdr:col>4</xdr:col>
      <xdr:colOff>1590523</xdr:colOff>
      <xdr:row>0</xdr:row>
      <xdr:rowOff>110351</xdr:rowOff>
    </xdr:from>
    <xdr:to>
      <xdr:col>5</xdr:col>
      <xdr:colOff>1314857</xdr:colOff>
      <xdr:row>3</xdr:row>
      <xdr:rowOff>97725</xdr:rowOff>
    </xdr:to>
    <xdr:pic>
      <xdr:nvPicPr>
        <xdr:cNvPr id="3" name="Imagen 2">
          <a:extLst>
            <a:ext uri="{FF2B5EF4-FFF2-40B4-BE49-F238E27FC236}">
              <a16:creationId xmlns:a16="http://schemas.microsoft.com/office/drawing/2014/main" id="{E075E2A0-59BD-420C-BC37-1046F9F37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30666" y="110351"/>
          <a:ext cx="2051426" cy="7591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166686</xdr:colOff>
      <xdr:row>0</xdr:row>
      <xdr:rowOff>150359</xdr:rowOff>
    </xdr:from>
    <xdr:to>
      <xdr:col>0</xdr:col>
      <xdr:colOff>899583</xdr:colOff>
      <xdr:row>3</xdr:row>
      <xdr:rowOff>61746</xdr:rowOff>
    </xdr:to>
    <xdr:pic>
      <xdr:nvPicPr>
        <xdr:cNvPr id="2" name="1 Imagen" descr="escudo_dominicano.jpg">
          <a:extLst>
            <a:ext uri="{FF2B5EF4-FFF2-40B4-BE49-F238E27FC236}">
              <a16:creationId xmlns:a16="http://schemas.microsoft.com/office/drawing/2014/main" id="{533A07DB-5755-4C36-9F41-FCC4B9F9858F}"/>
            </a:ext>
          </a:extLst>
        </xdr:cNvPr>
        <xdr:cNvPicPr>
          <a:picLocks noChangeAspect="1"/>
        </xdr:cNvPicPr>
      </xdr:nvPicPr>
      <xdr:blipFill>
        <a:blip xmlns:r="http://schemas.openxmlformats.org/officeDocument/2006/relationships" r:embed="rId1" cstate="print"/>
        <a:srcRect b="6936"/>
        <a:stretch>
          <a:fillRect/>
        </a:stretch>
      </xdr:blipFill>
      <xdr:spPr>
        <a:xfrm>
          <a:off x="166686" y="150359"/>
          <a:ext cx="732897" cy="694554"/>
        </a:xfrm>
        <a:prstGeom prst="rect">
          <a:avLst/>
        </a:prstGeom>
      </xdr:spPr>
    </xdr:pic>
    <xdr:clientData/>
  </xdr:twoCellAnchor>
  <xdr:twoCellAnchor editAs="oneCell">
    <xdr:from>
      <xdr:col>11</xdr:col>
      <xdr:colOff>1094758</xdr:colOff>
      <xdr:row>0</xdr:row>
      <xdr:rowOff>177479</xdr:rowOff>
    </xdr:from>
    <xdr:to>
      <xdr:col>12</xdr:col>
      <xdr:colOff>1280220</xdr:colOff>
      <xdr:row>2</xdr:row>
      <xdr:rowOff>328083</xdr:rowOff>
    </xdr:to>
    <xdr:pic>
      <xdr:nvPicPr>
        <xdr:cNvPr id="3" name="Imagen 2">
          <a:extLst>
            <a:ext uri="{FF2B5EF4-FFF2-40B4-BE49-F238E27FC236}">
              <a16:creationId xmlns:a16="http://schemas.microsoft.com/office/drawing/2014/main" id="{1AE20571-24A4-4F3C-A386-124F7E49C7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84675" y="177479"/>
          <a:ext cx="1444878" cy="5316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2103436</xdr:colOff>
      <xdr:row>11</xdr:row>
      <xdr:rowOff>160336</xdr:rowOff>
    </xdr:from>
    <xdr:to>
      <xdr:col>6</xdr:col>
      <xdr:colOff>195791</xdr:colOff>
      <xdr:row>39</xdr:row>
      <xdr:rowOff>126999</xdr:rowOff>
    </xdr:to>
    <xdr:graphicFrame macro="">
      <xdr:nvGraphicFramePr>
        <xdr:cNvPr id="7" name="Gráfico 6">
          <a:extLst>
            <a:ext uri="{FF2B5EF4-FFF2-40B4-BE49-F238E27FC236}">
              <a16:creationId xmlns:a16="http://schemas.microsoft.com/office/drawing/2014/main" id="{EE01727E-4196-4EC1-854E-2B161510A1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349250</xdr:colOff>
      <xdr:row>1</xdr:row>
      <xdr:rowOff>0</xdr:rowOff>
    </xdr:from>
    <xdr:ext cx="1097417" cy="1007525"/>
    <xdr:pic>
      <xdr:nvPicPr>
        <xdr:cNvPr id="8" name="1 Imagen" descr="escudo_dominicano.jpg">
          <a:extLst>
            <a:ext uri="{FF2B5EF4-FFF2-40B4-BE49-F238E27FC236}">
              <a16:creationId xmlns:a16="http://schemas.microsoft.com/office/drawing/2014/main" id="{5137C6F4-1F0D-4D42-B08B-2A2C7412B06F}"/>
            </a:ext>
          </a:extLst>
        </xdr:cNvPr>
        <xdr:cNvPicPr>
          <a:picLocks noChangeAspect="1"/>
        </xdr:cNvPicPr>
      </xdr:nvPicPr>
      <xdr:blipFill>
        <a:blip xmlns:r="http://schemas.openxmlformats.org/officeDocument/2006/relationships" r:embed="rId2" cstate="print"/>
        <a:srcRect b="6936"/>
        <a:stretch>
          <a:fillRect/>
        </a:stretch>
      </xdr:blipFill>
      <xdr:spPr>
        <a:xfrm>
          <a:off x="349250" y="174625"/>
          <a:ext cx="1097417" cy="1007525"/>
        </a:xfrm>
        <a:prstGeom prst="rect">
          <a:avLst/>
        </a:prstGeom>
      </xdr:spPr>
    </xdr:pic>
    <xdr:clientData/>
  </xdr:oneCellAnchor>
  <xdr:oneCellAnchor>
    <xdr:from>
      <xdr:col>6</xdr:col>
      <xdr:colOff>580105</xdr:colOff>
      <xdr:row>1</xdr:row>
      <xdr:rowOff>158404</xdr:rowOff>
    </xdr:from>
    <xdr:ext cx="1945098" cy="732767"/>
    <xdr:pic>
      <xdr:nvPicPr>
        <xdr:cNvPr id="9" name="Imagen 8">
          <a:extLst>
            <a:ext uri="{FF2B5EF4-FFF2-40B4-BE49-F238E27FC236}">
              <a16:creationId xmlns:a16="http://schemas.microsoft.com/office/drawing/2014/main" id="{5B9792CE-5F14-4039-BBAA-4471A26B67C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803855" y="333029"/>
          <a:ext cx="1945098" cy="73276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2</xdr:col>
      <xdr:colOff>701690</xdr:colOff>
      <xdr:row>13</xdr:row>
      <xdr:rowOff>95394</xdr:rowOff>
    </xdr:from>
    <xdr:to>
      <xdr:col>7</xdr:col>
      <xdr:colOff>709898</xdr:colOff>
      <xdr:row>42</xdr:row>
      <xdr:rowOff>0</xdr:rowOff>
    </xdr:to>
    <xdr:graphicFrame macro="">
      <xdr:nvGraphicFramePr>
        <xdr:cNvPr id="2" name="Gráfico 1">
          <a:extLst>
            <a:ext uri="{FF2B5EF4-FFF2-40B4-BE49-F238E27FC236}">
              <a16:creationId xmlns:a16="http://schemas.microsoft.com/office/drawing/2014/main" id="{A788921C-142D-45E5-93C9-BBCF0062AF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443865</xdr:colOff>
      <xdr:row>1</xdr:row>
      <xdr:rowOff>13335</xdr:rowOff>
    </xdr:from>
    <xdr:ext cx="1213855" cy="1114425"/>
    <xdr:pic>
      <xdr:nvPicPr>
        <xdr:cNvPr id="3" name="1 Imagen" descr="escudo_dominicano.jpg">
          <a:extLst>
            <a:ext uri="{FF2B5EF4-FFF2-40B4-BE49-F238E27FC236}">
              <a16:creationId xmlns:a16="http://schemas.microsoft.com/office/drawing/2014/main" id="{A54AE9B5-0E48-4504-8378-0D2AEB8BAAE6}"/>
            </a:ext>
          </a:extLst>
        </xdr:cNvPr>
        <xdr:cNvPicPr>
          <a:picLocks noChangeAspect="1"/>
        </xdr:cNvPicPr>
      </xdr:nvPicPr>
      <xdr:blipFill>
        <a:blip xmlns:r="http://schemas.openxmlformats.org/officeDocument/2006/relationships" r:embed="rId2" cstate="print"/>
        <a:srcRect b="6936"/>
        <a:stretch>
          <a:fillRect/>
        </a:stretch>
      </xdr:blipFill>
      <xdr:spPr>
        <a:xfrm>
          <a:off x="443865" y="196215"/>
          <a:ext cx="1213855" cy="1114425"/>
        </a:xfrm>
        <a:prstGeom prst="rect">
          <a:avLst/>
        </a:prstGeom>
      </xdr:spPr>
    </xdr:pic>
    <xdr:clientData/>
  </xdr:oneCellAnchor>
  <xdr:oneCellAnchor>
    <xdr:from>
      <xdr:col>6</xdr:col>
      <xdr:colOff>1775450</xdr:colOff>
      <xdr:row>2</xdr:row>
      <xdr:rowOff>2194</xdr:rowOff>
    </xdr:from>
    <xdr:ext cx="2219143" cy="836006"/>
    <xdr:pic>
      <xdr:nvPicPr>
        <xdr:cNvPr id="4" name="Imagen 3">
          <a:extLst>
            <a:ext uri="{FF2B5EF4-FFF2-40B4-BE49-F238E27FC236}">
              <a16:creationId xmlns:a16="http://schemas.microsoft.com/office/drawing/2014/main" id="{D2905730-32AC-4B13-B2C3-C18318E380B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148050" y="367954"/>
          <a:ext cx="2219143" cy="83600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299900</xdr:colOff>
      <xdr:row>1</xdr:row>
      <xdr:rowOff>31750</xdr:rowOff>
    </xdr:from>
    <xdr:ext cx="1585415" cy="1455550"/>
    <xdr:pic>
      <xdr:nvPicPr>
        <xdr:cNvPr id="2" name="1 Imagen" descr="escudo_dominicano.jpg">
          <a:extLst>
            <a:ext uri="{FF2B5EF4-FFF2-40B4-BE49-F238E27FC236}">
              <a16:creationId xmlns:a16="http://schemas.microsoft.com/office/drawing/2014/main" id="{68EA446A-EE54-47DD-B7D2-45CBAB77DBCC}"/>
            </a:ext>
          </a:extLst>
        </xdr:cNvPr>
        <xdr:cNvPicPr>
          <a:picLocks noChangeAspect="1"/>
        </xdr:cNvPicPr>
      </xdr:nvPicPr>
      <xdr:blipFill>
        <a:blip xmlns:r="http://schemas.openxmlformats.org/officeDocument/2006/relationships" r:embed="rId1" cstate="print"/>
        <a:srcRect b="6936"/>
        <a:stretch>
          <a:fillRect/>
        </a:stretch>
      </xdr:blipFill>
      <xdr:spPr>
        <a:xfrm>
          <a:off x="871400" y="206375"/>
          <a:ext cx="1585415" cy="1455550"/>
        </a:xfrm>
        <a:prstGeom prst="rect">
          <a:avLst/>
        </a:prstGeom>
      </xdr:spPr>
    </xdr:pic>
    <xdr:clientData/>
  </xdr:oneCellAnchor>
  <xdr:oneCellAnchor>
    <xdr:from>
      <xdr:col>13</xdr:col>
      <xdr:colOff>832513</xdr:colOff>
      <xdr:row>1</xdr:row>
      <xdr:rowOff>95250</xdr:rowOff>
    </xdr:from>
    <xdr:ext cx="2907625" cy="1095375"/>
    <xdr:pic>
      <xdr:nvPicPr>
        <xdr:cNvPr id="3" name="Imagen 2">
          <a:extLst>
            <a:ext uri="{FF2B5EF4-FFF2-40B4-BE49-F238E27FC236}">
              <a16:creationId xmlns:a16="http://schemas.microsoft.com/office/drawing/2014/main" id="{61ADA91D-0819-45A5-9C2F-2DD3016F05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517513" y="269875"/>
          <a:ext cx="2907625" cy="1095375"/>
        </a:xfrm>
        <a:prstGeom prst="rect">
          <a:avLst/>
        </a:prstGeom>
      </xdr:spPr>
    </xdr:pic>
    <xdr:clientData/>
  </xdr:oneCellAnchor>
  <xdr:twoCellAnchor>
    <xdr:from>
      <xdr:col>1</xdr:col>
      <xdr:colOff>217450</xdr:colOff>
      <xdr:row>8</xdr:row>
      <xdr:rowOff>79377</xdr:rowOff>
    </xdr:from>
    <xdr:to>
      <xdr:col>15</xdr:col>
      <xdr:colOff>730251</xdr:colOff>
      <xdr:row>42</xdr:row>
      <xdr:rowOff>111126</xdr:rowOff>
    </xdr:to>
    <xdr:graphicFrame macro="">
      <xdr:nvGraphicFramePr>
        <xdr:cNvPr id="4" name="Gráfico 3">
          <a:extLst>
            <a:ext uri="{FF2B5EF4-FFF2-40B4-BE49-F238E27FC236}">
              <a16:creationId xmlns:a16="http://schemas.microsoft.com/office/drawing/2014/main" id="{27CBFC64-0DC0-4B72-B686-6E0671FCAF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4:B8" totalsRowShown="0" headerRowDxfId="8" dataDxfId="7">
  <autoFilter ref="B4:B8" xr:uid="{00000000-0009-0000-0100-000001000000}"/>
  <tableColumns count="1">
    <tableColumn id="1" xr3:uid="{00000000-0010-0000-0000-000001000000}" name="Áreas Técnicas"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C4:C13" totalsRowShown="0" dataDxfId="5">
  <autoFilter ref="C4:C13" xr:uid="{00000000-0009-0000-0100-000002000000}"/>
  <tableColumns count="1">
    <tableColumn id="1" xr3:uid="{00000000-0010-0000-0100-000001000000}" name="Dirección de Geografía" dataDxfId="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D4:D12" totalsRowShown="0" dataDxfId="3">
  <autoFilter ref="D4:D12" xr:uid="{00000000-0009-0000-0100-000003000000}"/>
  <tableColumns count="1">
    <tableColumn id="1" xr3:uid="{00000000-0010-0000-0200-000001000000}" name="Dirección de Cartografía" dataDxfId="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E4:E7" totalsRowShown="0" dataDxfId="1">
  <autoFilter ref="E4:E7" xr:uid="{00000000-0009-0000-0100-000004000000}"/>
  <tableColumns count="1">
    <tableColumn id="1" xr3:uid="{00000000-0010-0000-0300-000001000000}" name="Dirección de Geodesia"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5" displayName="Tabla5" ref="C6:C19" totalsRowShown="0">
  <autoFilter ref="C6:C19" xr:uid="{00000000-0009-0000-0100-000005000000}"/>
  <tableColumns count="1">
    <tableColumn id="1" xr3:uid="{00000000-0010-0000-0400-000001000000}" name="Servicio brindado"/>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47"/>
  <sheetViews>
    <sheetView tabSelected="1" view="pageBreakPreview" zoomScale="84" zoomScaleNormal="73" zoomScaleSheetLayoutView="84" workbookViewId="0">
      <selection activeCell="B35" sqref="B35"/>
    </sheetView>
  </sheetViews>
  <sheetFormatPr baseColWidth="10" defaultRowHeight="14.4" x14ac:dyDescent="0.3"/>
  <cols>
    <col min="1" max="1" width="46" style="13" customWidth="1"/>
    <col min="2" max="2" width="64.33203125" style="21" customWidth="1"/>
    <col min="3" max="3" width="21" style="107" customWidth="1"/>
    <col min="4" max="5" width="35.109375" style="13" customWidth="1"/>
    <col min="6" max="6" width="26.5546875" style="16" customWidth="1"/>
  </cols>
  <sheetData>
    <row r="3" spans="1:7" s="1" customFormat="1" ht="31.5" customHeight="1" x14ac:dyDescent="0.25">
      <c r="A3" s="123" t="s">
        <v>9</v>
      </c>
      <c r="B3" s="123"/>
      <c r="C3" s="123"/>
      <c r="D3" s="123"/>
      <c r="E3" s="123"/>
      <c r="F3" s="123"/>
    </row>
    <row r="4" spans="1:7" s="1" customFormat="1" ht="17.399999999999999" x14ac:dyDescent="0.3">
      <c r="A4" s="17"/>
      <c r="B4" s="19"/>
      <c r="C4" s="17"/>
      <c r="D4" s="17"/>
      <c r="E4" s="17"/>
      <c r="F4" s="14"/>
    </row>
    <row r="5" spans="1:7" ht="15.6" x14ac:dyDescent="0.3">
      <c r="A5" s="122" t="s">
        <v>10</v>
      </c>
      <c r="B5" s="122"/>
      <c r="C5" s="122"/>
      <c r="D5" s="122"/>
      <c r="E5" s="122"/>
      <c r="F5" s="122"/>
      <c r="G5" s="4"/>
    </row>
    <row r="6" spans="1:7" s="1" customFormat="1" ht="15.6" x14ac:dyDescent="0.3">
      <c r="A6" s="121" t="s">
        <v>73</v>
      </c>
      <c r="B6" s="121"/>
      <c r="C6" s="121"/>
      <c r="D6" s="121"/>
      <c r="E6" s="121"/>
      <c r="F6" s="121"/>
    </row>
    <row r="7" spans="1:7" s="2" customFormat="1" ht="18" thickBot="1" x14ac:dyDescent="0.35">
      <c r="A7" s="18"/>
      <c r="B7" s="20"/>
      <c r="C7" s="18"/>
      <c r="D7" s="18"/>
      <c r="E7" s="18"/>
      <c r="F7" s="15"/>
    </row>
    <row r="8" spans="1:7" s="12" customFormat="1" ht="15.6" x14ac:dyDescent="0.3">
      <c r="A8" s="37" t="s">
        <v>0</v>
      </c>
      <c r="B8" s="38" t="s">
        <v>54</v>
      </c>
      <c r="C8" s="38" t="s">
        <v>62</v>
      </c>
      <c r="D8" s="38" t="s">
        <v>53</v>
      </c>
      <c r="E8" s="38" t="s">
        <v>63</v>
      </c>
      <c r="F8" s="38" t="s">
        <v>2</v>
      </c>
    </row>
    <row r="9" spans="1:7" s="11" customFormat="1" ht="49.95" customHeight="1" x14ac:dyDescent="0.25">
      <c r="A9" s="39" t="s">
        <v>74</v>
      </c>
      <c r="B9" s="109" t="s">
        <v>78</v>
      </c>
      <c r="C9" s="103" t="s">
        <v>70</v>
      </c>
      <c r="D9" s="40" t="s">
        <v>66</v>
      </c>
      <c r="E9" s="40" t="s">
        <v>85</v>
      </c>
      <c r="F9" s="40" t="s">
        <v>3</v>
      </c>
    </row>
    <row r="10" spans="1:7" s="11" customFormat="1" ht="49.95" customHeight="1" x14ac:dyDescent="0.25">
      <c r="A10" s="41" t="s">
        <v>75</v>
      </c>
      <c r="B10" s="110" t="s">
        <v>79</v>
      </c>
      <c r="C10" s="108" t="s">
        <v>70</v>
      </c>
      <c r="D10" s="42" t="s">
        <v>43</v>
      </c>
      <c r="E10" s="42" t="s">
        <v>85</v>
      </c>
      <c r="F10" s="42" t="s">
        <v>3</v>
      </c>
    </row>
    <row r="11" spans="1:7" s="11" customFormat="1" ht="49.95" customHeight="1" x14ac:dyDescent="0.25">
      <c r="A11" s="41" t="s">
        <v>76</v>
      </c>
      <c r="B11" s="110" t="s">
        <v>80</v>
      </c>
      <c r="C11" s="104" t="s">
        <v>70</v>
      </c>
      <c r="D11" s="42" t="s">
        <v>43</v>
      </c>
      <c r="E11" s="42" t="s">
        <v>85</v>
      </c>
      <c r="F11" s="42" t="s">
        <v>3</v>
      </c>
    </row>
    <row r="12" spans="1:7" s="11" customFormat="1" ht="49.95" customHeight="1" x14ac:dyDescent="0.25">
      <c r="A12" s="41" t="s">
        <v>77</v>
      </c>
      <c r="B12" s="110" t="s">
        <v>81</v>
      </c>
      <c r="C12" s="104" t="s">
        <v>70</v>
      </c>
      <c r="D12" s="42" t="s">
        <v>66</v>
      </c>
      <c r="E12" s="42" t="s">
        <v>85</v>
      </c>
      <c r="F12" s="42" t="s">
        <v>3</v>
      </c>
    </row>
    <row r="13" spans="1:7" s="11" customFormat="1" ht="49.95" customHeight="1" x14ac:dyDescent="0.25">
      <c r="A13" s="41" t="s">
        <v>83</v>
      </c>
      <c r="B13" s="110" t="s">
        <v>84</v>
      </c>
      <c r="C13" s="104" t="s">
        <v>70</v>
      </c>
      <c r="D13" s="42" t="s">
        <v>43</v>
      </c>
      <c r="E13" s="42" t="s">
        <v>86</v>
      </c>
      <c r="F13" s="42" t="s">
        <v>3</v>
      </c>
    </row>
    <row r="14" spans="1:7" s="11" customFormat="1" ht="63.6" customHeight="1" x14ac:dyDescent="0.25">
      <c r="A14" s="41" t="s">
        <v>105</v>
      </c>
      <c r="B14" s="44" t="s">
        <v>87</v>
      </c>
      <c r="C14" s="104" t="s">
        <v>70</v>
      </c>
      <c r="D14" s="42" t="s">
        <v>43</v>
      </c>
      <c r="E14" s="42" t="s">
        <v>86</v>
      </c>
      <c r="F14" s="42" t="s">
        <v>3</v>
      </c>
    </row>
    <row r="15" spans="1:7" s="11" customFormat="1" ht="49.95" customHeight="1" x14ac:dyDescent="0.25">
      <c r="A15" s="41" t="s">
        <v>107</v>
      </c>
      <c r="B15" s="120" t="s">
        <v>82</v>
      </c>
      <c r="C15" s="104" t="s">
        <v>70</v>
      </c>
      <c r="D15" s="42" t="s">
        <v>66</v>
      </c>
      <c r="E15" s="42" t="s">
        <v>85</v>
      </c>
      <c r="F15" s="42" t="s">
        <v>3</v>
      </c>
    </row>
    <row r="16" spans="1:7" s="11" customFormat="1" ht="49.95" customHeight="1" x14ac:dyDescent="0.25">
      <c r="A16" s="54" t="s">
        <v>106</v>
      </c>
      <c r="B16" s="53" t="s">
        <v>108</v>
      </c>
      <c r="C16" s="104" t="s">
        <v>70</v>
      </c>
      <c r="D16" s="42" t="s">
        <v>46</v>
      </c>
      <c r="E16" s="42" t="s">
        <v>99</v>
      </c>
      <c r="F16" s="42" t="s">
        <v>3</v>
      </c>
    </row>
    <row r="17" spans="1:6" s="11" customFormat="1" ht="49.95" customHeight="1" x14ac:dyDescent="0.25">
      <c r="A17" s="54" t="s">
        <v>109</v>
      </c>
      <c r="B17" s="53" t="s">
        <v>110</v>
      </c>
      <c r="C17" s="104" t="s">
        <v>70</v>
      </c>
      <c r="D17" s="42" t="s">
        <v>43</v>
      </c>
      <c r="E17" s="42" t="s">
        <v>86</v>
      </c>
      <c r="F17" s="42" t="s">
        <v>3</v>
      </c>
    </row>
    <row r="18" spans="1:6" s="11" customFormat="1" ht="49.95" customHeight="1" x14ac:dyDescent="0.25">
      <c r="A18" s="54" t="s">
        <v>111</v>
      </c>
      <c r="B18" s="53" t="s">
        <v>112</v>
      </c>
      <c r="C18" s="104" t="s">
        <v>70</v>
      </c>
      <c r="D18" s="42" t="s">
        <v>66</v>
      </c>
      <c r="E18" s="42" t="s">
        <v>85</v>
      </c>
      <c r="F18" s="42" t="s">
        <v>3</v>
      </c>
    </row>
    <row r="19" spans="1:6" s="11" customFormat="1" ht="49.95" customHeight="1" x14ac:dyDescent="0.25">
      <c r="A19" s="54" t="s">
        <v>88</v>
      </c>
      <c r="B19" s="53" t="s">
        <v>113</v>
      </c>
      <c r="C19" s="104" t="s">
        <v>70</v>
      </c>
      <c r="D19" s="42" t="s">
        <v>46</v>
      </c>
      <c r="E19" s="42" t="s">
        <v>99</v>
      </c>
      <c r="F19" s="42" t="s">
        <v>3</v>
      </c>
    </row>
    <row r="20" spans="1:6" s="11" customFormat="1" ht="81.599999999999994" customHeight="1" x14ac:dyDescent="0.25">
      <c r="A20" s="41" t="s">
        <v>89</v>
      </c>
      <c r="B20" s="53" t="s">
        <v>150</v>
      </c>
      <c r="C20" s="104" t="s">
        <v>70</v>
      </c>
      <c r="D20" s="42" t="s">
        <v>66</v>
      </c>
      <c r="E20" s="42" t="s">
        <v>85</v>
      </c>
      <c r="F20" s="42" t="s">
        <v>3</v>
      </c>
    </row>
    <row r="21" spans="1:6" s="11" customFormat="1" ht="49.95" customHeight="1" x14ac:dyDescent="0.25">
      <c r="A21" s="41" t="s">
        <v>90</v>
      </c>
      <c r="B21" s="53" t="s">
        <v>114</v>
      </c>
      <c r="C21" s="104" t="s">
        <v>70</v>
      </c>
      <c r="D21" s="42" t="s">
        <v>43</v>
      </c>
      <c r="E21" s="42" t="s">
        <v>85</v>
      </c>
      <c r="F21" s="42" t="s">
        <v>3</v>
      </c>
    </row>
    <row r="22" spans="1:6" s="11" customFormat="1" ht="49.95" customHeight="1" x14ac:dyDescent="0.25">
      <c r="A22" s="41" t="s">
        <v>91</v>
      </c>
      <c r="B22" s="44" t="s">
        <v>115</v>
      </c>
      <c r="C22" s="104" t="s">
        <v>70</v>
      </c>
      <c r="D22" s="42" t="s">
        <v>66</v>
      </c>
      <c r="E22" s="42" t="s">
        <v>85</v>
      </c>
      <c r="F22" s="42" t="s">
        <v>3</v>
      </c>
    </row>
    <row r="23" spans="1:6" s="11" customFormat="1" ht="49.95" customHeight="1" x14ac:dyDescent="0.25">
      <c r="A23" s="54" t="s">
        <v>92</v>
      </c>
      <c r="B23" s="53" t="s">
        <v>116</v>
      </c>
      <c r="C23" s="104" t="s">
        <v>70</v>
      </c>
      <c r="D23" s="42" t="s">
        <v>43</v>
      </c>
      <c r="E23" s="42" t="s">
        <v>85</v>
      </c>
      <c r="F23" s="42" t="s">
        <v>3</v>
      </c>
    </row>
    <row r="24" spans="1:6" s="11" customFormat="1" ht="49.95" customHeight="1" x14ac:dyDescent="0.25">
      <c r="A24" s="43" t="s">
        <v>93</v>
      </c>
      <c r="B24" s="44" t="s">
        <v>118</v>
      </c>
      <c r="C24" s="104" t="s">
        <v>70</v>
      </c>
      <c r="D24" s="42" t="s">
        <v>66</v>
      </c>
      <c r="E24" s="42" t="s">
        <v>85</v>
      </c>
      <c r="F24" s="42" t="s">
        <v>3</v>
      </c>
    </row>
    <row r="25" spans="1:6" s="11" customFormat="1" ht="49.95" customHeight="1" x14ac:dyDescent="0.25">
      <c r="A25" s="43" t="s">
        <v>93</v>
      </c>
      <c r="B25" s="44" t="s">
        <v>117</v>
      </c>
      <c r="C25" s="104" t="s">
        <v>70</v>
      </c>
      <c r="D25" s="42" t="s">
        <v>66</v>
      </c>
      <c r="E25" s="42" t="s">
        <v>85</v>
      </c>
      <c r="F25" s="42" t="s">
        <v>3</v>
      </c>
    </row>
    <row r="26" spans="1:6" s="11" customFormat="1" ht="49.95" customHeight="1" x14ac:dyDescent="0.25">
      <c r="A26" s="43" t="s">
        <v>119</v>
      </c>
      <c r="B26" s="44" t="s">
        <v>120</v>
      </c>
      <c r="C26" s="104" t="s">
        <v>70</v>
      </c>
      <c r="D26" s="42" t="s">
        <v>66</v>
      </c>
      <c r="E26" s="42" t="s">
        <v>85</v>
      </c>
      <c r="F26" s="42" t="s">
        <v>3</v>
      </c>
    </row>
    <row r="27" spans="1:6" s="11" customFormat="1" ht="36.6" customHeight="1" x14ac:dyDescent="0.25">
      <c r="A27" s="43" t="s">
        <v>94</v>
      </c>
      <c r="B27" s="44" t="s">
        <v>121</v>
      </c>
      <c r="C27" s="104" t="s">
        <v>71</v>
      </c>
      <c r="D27" s="42" t="s">
        <v>66</v>
      </c>
      <c r="E27" s="42" t="s">
        <v>85</v>
      </c>
      <c r="F27" s="42" t="s">
        <v>3</v>
      </c>
    </row>
    <row r="28" spans="1:6" s="11" customFormat="1" ht="72" customHeight="1" x14ac:dyDescent="0.25">
      <c r="A28" s="43" t="s">
        <v>95</v>
      </c>
      <c r="B28" s="44" t="s">
        <v>122</v>
      </c>
      <c r="C28" s="104" t="s">
        <v>70</v>
      </c>
      <c r="D28" s="42" t="s">
        <v>43</v>
      </c>
      <c r="E28" s="42" t="s">
        <v>85</v>
      </c>
      <c r="F28" s="42" t="s">
        <v>3</v>
      </c>
    </row>
    <row r="29" spans="1:6" s="11" customFormat="1" ht="132.6" customHeight="1" x14ac:dyDescent="0.25">
      <c r="A29" s="43" t="s">
        <v>96</v>
      </c>
      <c r="B29" s="44" t="s">
        <v>123</v>
      </c>
      <c r="C29" s="104" t="s">
        <v>70</v>
      </c>
      <c r="D29" s="42" t="s">
        <v>43</v>
      </c>
      <c r="E29" s="42" t="s">
        <v>85</v>
      </c>
      <c r="F29" s="42" t="s">
        <v>3</v>
      </c>
    </row>
    <row r="30" spans="1:6" s="11" customFormat="1" ht="52.8" customHeight="1" x14ac:dyDescent="0.25">
      <c r="A30" s="43" t="s">
        <v>97</v>
      </c>
      <c r="B30" s="44" t="s">
        <v>124</v>
      </c>
      <c r="C30" s="104" t="s">
        <v>71</v>
      </c>
      <c r="D30" s="42" t="s">
        <v>43</v>
      </c>
      <c r="E30" s="42" t="s">
        <v>85</v>
      </c>
      <c r="F30" s="42" t="s">
        <v>3</v>
      </c>
    </row>
    <row r="31" spans="1:6" s="11" customFormat="1" ht="55.2" customHeight="1" x14ac:dyDescent="0.25">
      <c r="A31" s="43" t="s">
        <v>125</v>
      </c>
      <c r="B31" s="44" t="s">
        <v>126</v>
      </c>
      <c r="C31" s="104" t="s">
        <v>71</v>
      </c>
      <c r="D31" s="42" t="s">
        <v>43</v>
      </c>
      <c r="E31" s="42" t="s">
        <v>85</v>
      </c>
      <c r="F31" s="42" t="s">
        <v>3</v>
      </c>
    </row>
    <row r="32" spans="1:6" s="11" customFormat="1" ht="95.4" customHeight="1" x14ac:dyDescent="0.25">
      <c r="A32" s="43" t="s">
        <v>98</v>
      </c>
      <c r="B32" s="44" t="s">
        <v>127</v>
      </c>
      <c r="C32" s="104" t="s">
        <v>72</v>
      </c>
      <c r="D32" s="42" t="s">
        <v>43</v>
      </c>
      <c r="E32" s="42" t="s">
        <v>99</v>
      </c>
      <c r="F32" s="42" t="s">
        <v>3</v>
      </c>
    </row>
    <row r="33" spans="1:6" s="11" customFormat="1" ht="61.2" customHeight="1" x14ac:dyDescent="0.25">
      <c r="A33" s="43" t="s">
        <v>100</v>
      </c>
      <c r="B33" s="44" t="s">
        <v>128</v>
      </c>
      <c r="C33" s="104" t="s">
        <v>71</v>
      </c>
      <c r="D33" s="42" t="s">
        <v>43</v>
      </c>
      <c r="E33" s="42" t="s">
        <v>85</v>
      </c>
      <c r="F33" s="42" t="s">
        <v>3</v>
      </c>
    </row>
    <row r="34" spans="1:6" s="11" customFormat="1" ht="49.95" customHeight="1" x14ac:dyDescent="0.25">
      <c r="A34" s="41" t="s">
        <v>102</v>
      </c>
      <c r="B34" s="55" t="s">
        <v>101</v>
      </c>
      <c r="C34" s="106" t="s">
        <v>72</v>
      </c>
      <c r="D34" s="42" t="s">
        <v>66</v>
      </c>
      <c r="E34" s="42" t="s">
        <v>85</v>
      </c>
      <c r="F34" s="42" t="s">
        <v>3</v>
      </c>
    </row>
    <row r="35" spans="1:6" s="11" customFormat="1" ht="49.95" customHeight="1" x14ac:dyDescent="0.25">
      <c r="A35" s="41" t="s">
        <v>103</v>
      </c>
      <c r="B35" s="55" t="s">
        <v>104</v>
      </c>
      <c r="C35" s="106" t="s">
        <v>72</v>
      </c>
      <c r="D35" s="42" t="s">
        <v>43</v>
      </c>
      <c r="E35" s="42" t="s">
        <v>85</v>
      </c>
      <c r="F35" s="42" t="s">
        <v>3</v>
      </c>
    </row>
    <row r="36" spans="1:6" s="11" customFormat="1" ht="49.95" customHeight="1" x14ac:dyDescent="0.25">
      <c r="A36" s="41" t="s">
        <v>129</v>
      </c>
      <c r="B36" s="111" t="s">
        <v>130</v>
      </c>
      <c r="C36" s="42" t="s">
        <v>72</v>
      </c>
      <c r="D36" s="42" t="s">
        <v>66</v>
      </c>
      <c r="E36" s="42" t="s">
        <v>99</v>
      </c>
      <c r="F36" s="42" t="s">
        <v>3</v>
      </c>
    </row>
    <row r="37" spans="1:6" s="11" customFormat="1" ht="49.95" customHeight="1" x14ac:dyDescent="0.25">
      <c r="A37" s="54" t="s">
        <v>131</v>
      </c>
      <c r="B37" s="53" t="s">
        <v>132</v>
      </c>
      <c r="C37" s="105" t="s">
        <v>72</v>
      </c>
      <c r="D37" s="42" t="s">
        <v>43</v>
      </c>
      <c r="E37" s="42" t="s">
        <v>85</v>
      </c>
      <c r="F37" s="42" t="s">
        <v>3</v>
      </c>
    </row>
    <row r="38" spans="1:6" s="11" customFormat="1" ht="49.95" customHeight="1" x14ac:dyDescent="0.25">
      <c r="A38" s="54" t="s">
        <v>133</v>
      </c>
      <c r="B38" s="53" t="s">
        <v>134</v>
      </c>
      <c r="C38" s="105" t="s">
        <v>72</v>
      </c>
      <c r="D38" s="42" t="s">
        <v>43</v>
      </c>
      <c r="E38" s="42" t="s">
        <v>85</v>
      </c>
      <c r="F38" s="42" t="s">
        <v>3</v>
      </c>
    </row>
    <row r="39" spans="1:6" s="11" customFormat="1" ht="49.95" customHeight="1" x14ac:dyDescent="0.25">
      <c r="A39" s="54" t="s">
        <v>135</v>
      </c>
      <c r="B39" s="53" t="s">
        <v>137</v>
      </c>
      <c r="C39" s="105" t="s">
        <v>72</v>
      </c>
      <c r="D39" s="42" t="s">
        <v>66</v>
      </c>
      <c r="E39" s="42" t="s">
        <v>99</v>
      </c>
      <c r="F39" s="42" t="s">
        <v>3</v>
      </c>
    </row>
    <row r="40" spans="1:6" s="11" customFormat="1" ht="49.95" customHeight="1" x14ac:dyDescent="0.25">
      <c r="A40" s="54" t="s">
        <v>136</v>
      </c>
      <c r="B40" s="53" t="s">
        <v>138</v>
      </c>
      <c r="C40" s="105" t="s">
        <v>72</v>
      </c>
      <c r="D40" s="42" t="s">
        <v>66</v>
      </c>
      <c r="E40" s="42" t="s">
        <v>99</v>
      </c>
      <c r="F40" s="42" t="s">
        <v>3</v>
      </c>
    </row>
    <row r="41" spans="1:6" s="11" customFormat="1" ht="53.4" customHeight="1" x14ac:dyDescent="0.25">
      <c r="A41" s="41" t="s">
        <v>139</v>
      </c>
      <c r="B41" s="44" t="s">
        <v>140</v>
      </c>
      <c r="C41" s="104" t="s">
        <v>72</v>
      </c>
      <c r="D41" s="42" t="s">
        <v>66</v>
      </c>
      <c r="E41" s="42" t="s">
        <v>99</v>
      </c>
      <c r="F41" s="42" t="s">
        <v>3</v>
      </c>
    </row>
    <row r="42" spans="1:6" s="11" customFormat="1" ht="54.6" customHeight="1" x14ac:dyDescent="0.25">
      <c r="A42" s="41" t="s">
        <v>141</v>
      </c>
      <c r="B42" s="44" t="s">
        <v>142</v>
      </c>
      <c r="C42" s="104" t="s">
        <v>72</v>
      </c>
      <c r="D42" s="42" t="s">
        <v>66</v>
      </c>
      <c r="E42" s="42" t="s">
        <v>86</v>
      </c>
      <c r="F42" s="42" t="s">
        <v>3</v>
      </c>
    </row>
    <row r="43" spans="1:6" s="11" customFormat="1" ht="49.95" customHeight="1" x14ac:dyDescent="0.25">
      <c r="A43" s="41" t="s">
        <v>143</v>
      </c>
      <c r="B43" s="44" t="s">
        <v>144</v>
      </c>
      <c r="C43" s="104" t="s">
        <v>72</v>
      </c>
      <c r="D43" s="42" t="s">
        <v>66</v>
      </c>
      <c r="E43" s="42" t="s">
        <v>85</v>
      </c>
      <c r="F43" s="42" t="s">
        <v>3</v>
      </c>
    </row>
    <row r="44" spans="1:6" s="11" customFormat="1" ht="49.95" customHeight="1" x14ac:dyDescent="0.25">
      <c r="A44" s="41" t="s">
        <v>145</v>
      </c>
      <c r="B44" s="44" t="s">
        <v>146</v>
      </c>
      <c r="C44" s="104" t="s">
        <v>72</v>
      </c>
      <c r="D44" s="42" t="s">
        <v>66</v>
      </c>
      <c r="E44" s="42" t="s">
        <v>99</v>
      </c>
      <c r="F44" s="42" t="s">
        <v>3</v>
      </c>
    </row>
    <row r="45" spans="1:6" s="11" customFormat="1" ht="49.95" customHeight="1" x14ac:dyDescent="0.25">
      <c r="A45" s="41" t="s">
        <v>147</v>
      </c>
      <c r="B45" s="44" t="s">
        <v>148</v>
      </c>
      <c r="C45" s="104" t="s">
        <v>72</v>
      </c>
      <c r="D45" s="42" t="s">
        <v>43</v>
      </c>
      <c r="E45" s="42" t="s">
        <v>85</v>
      </c>
      <c r="F45" s="42" t="s">
        <v>3</v>
      </c>
    </row>
    <row r="46" spans="1:6" ht="27.75" customHeight="1" x14ac:dyDescent="0.3"/>
    <row r="47" spans="1:6" ht="27.75" customHeight="1" x14ac:dyDescent="0.3"/>
  </sheetData>
  <sheetProtection insertRows="0" deleteRows="0"/>
  <mergeCells count="3">
    <mergeCell ref="A6:F6"/>
    <mergeCell ref="A5:F5"/>
    <mergeCell ref="A3:F3"/>
  </mergeCells>
  <dataValidations count="2">
    <dataValidation type="list" allowBlank="1" showInputMessage="1" showErrorMessage="1" sqref="F9:F45" xr:uid="{00000000-0002-0000-0000-000000000000}">
      <formula1>Áreas_Técnicas</formula1>
    </dataValidation>
    <dataValidation type="list" allowBlank="1" showInputMessage="1" showErrorMessage="1" sqref="D9:D45" xr:uid="{00000000-0002-0000-0000-000001000000}">
      <formula1>Servicio_brindado</formula1>
    </dataValidation>
  </dataValidations>
  <pageMargins left="0.7" right="0.7" top="0.75" bottom="0.75" header="0.3" footer="0.3"/>
  <pageSetup scale="2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E13"/>
  <sheetViews>
    <sheetView workbookViewId="0">
      <selection activeCell="E21" sqref="E21"/>
    </sheetView>
  </sheetViews>
  <sheetFormatPr baseColWidth="10" defaultRowHeight="14.4" x14ac:dyDescent="0.3"/>
  <cols>
    <col min="2" max="2" width="27.88671875" bestFit="1" customWidth="1"/>
    <col min="3" max="3" width="23" customWidth="1"/>
    <col min="4" max="4" width="24.109375" customWidth="1"/>
    <col min="5" max="5" width="22.88671875" customWidth="1"/>
  </cols>
  <sheetData>
    <row r="4" spans="2:5" x14ac:dyDescent="0.3">
      <c r="B4" s="45" t="s">
        <v>5</v>
      </c>
      <c r="C4" t="s">
        <v>4</v>
      </c>
      <c r="D4" t="s">
        <v>3</v>
      </c>
      <c r="E4" t="s">
        <v>33</v>
      </c>
    </row>
    <row r="5" spans="2:5" x14ac:dyDescent="0.3">
      <c r="B5" s="46" t="s">
        <v>4</v>
      </c>
      <c r="C5" s="46" t="s">
        <v>17</v>
      </c>
      <c r="D5" s="46" t="s">
        <v>25</v>
      </c>
      <c r="E5" s="46" t="s">
        <v>34</v>
      </c>
    </row>
    <row r="6" spans="2:5" x14ac:dyDescent="0.3">
      <c r="B6" s="46" t="s">
        <v>3</v>
      </c>
      <c r="C6" s="46" t="s">
        <v>18</v>
      </c>
      <c r="D6" s="46" t="s">
        <v>26</v>
      </c>
      <c r="E6" s="46" t="s">
        <v>35</v>
      </c>
    </row>
    <row r="7" spans="2:5" x14ac:dyDescent="0.3">
      <c r="B7" s="46" t="s">
        <v>33</v>
      </c>
      <c r="C7" s="46" t="s">
        <v>19</v>
      </c>
      <c r="D7" s="46" t="s">
        <v>27</v>
      </c>
      <c r="E7" s="46" t="s">
        <v>36</v>
      </c>
    </row>
    <row r="8" spans="2:5" x14ac:dyDescent="0.3">
      <c r="B8" s="46" t="s">
        <v>37</v>
      </c>
      <c r="C8" s="46" t="s">
        <v>20</v>
      </c>
      <c r="D8" s="46" t="s">
        <v>28</v>
      </c>
      <c r="E8" s="46"/>
    </row>
    <row r="9" spans="2:5" x14ac:dyDescent="0.3">
      <c r="B9" s="46"/>
      <c r="C9" s="47" t="s">
        <v>41</v>
      </c>
      <c r="D9" s="46" t="s">
        <v>29</v>
      </c>
      <c r="E9" s="46"/>
    </row>
    <row r="10" spans="2:5" x14ac:dyDescent="0.3">
      <c r="B10" s="46"/>
      <c r="C10" s="46" t="s">
        <v>21</v>
      </c>
      <c r="D10" s="46" t="s">
        <v>30</v>
      </c>
      <c r="E10" s="46"/>
    </row>
    <row r="11" spans="2:5" x14ac:dyDescent="0.3">
      <c r="B11" s="46"/>
      <c r="C11" s="46" t="s">
        <v>22</v>
      </c>
      <c r="D11" s="46" t="s">
        <v>31</v>
      </c>
      <c r="E11" s="46"/>
    </row>
    <row r="12" spans="2:5" x14ac:dyDescent="0.3">
      <c r="B12" s="46"/>
      <c r="C12" s="46" t="s">
        <v>23</v>
      </c>
      <c r="D12" s="46" t="s">
        <v>32</v>
      </c>
      <c r="E12" s="46"/>
    </row>
    <row r="13" spans="2:5" x14ac:dyDescent="0.3">
      <c r="B13" s="46"/>
      <c r="C13" s="46" t="s">
        <v>24</v>
      </c>
      <c r="D13" s="46"/>
      <c r="E13" s="46"/>
    </row>
  </sheetData>
  <pageMargins left="0.7" right="0.7" top="0.75" bottom="0.75" header="0.3" footer="0.3"/>
  <pageSetup orientation="portrait"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8"/>
  <sheetViews>
    <sheetView workbookViewId="0">
      <selection activeCell="B19" sqref="B19"/>
    </sheetView>
  </sheetViews>
  <sheetFormatPr baseColWidth="10" defaultRowHeight="14.4" x14ac:dyDescent="0.3"/>
  <cols>
    <col min="2" max="2" width="32.44140625" bestFit="1" customWidth="1"/>
  </cols>
  <sheetData>
    <row r="4" spans="2:2" x14ac:dyDescent="0.3">
      <c r="B4" s="7" t="s">
        <v>1</v>
      </c>
    </row>
    <row r="5" spans="2:2" ht="15.6" x14ac:dyDescent="0.3">
      <c r="B5" s="8" t="s">
        <v>6</v>
      </c>
    </row>
    <row r="6" spans="2:2" ht="15.6" x14ac:dyDescent="0.3">
      <c r="B6" s="9" t="s">
        <v>7</v>
      </c>
    </row>
    <row r="7" spans="2:2" ht="15.6" x14ac:dyDescent="0.3">
      <c r="B7" s="22" t="s">
        <v>11</v>
      </c>
    </row>
    <row r="8" spans="2:2" ht="15.6" x14ac:dyDescent="0.3">
      <c r="B8" s="10" t="s">
        <v>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6:D19"/>
  <sheetViews>
    <sheetView workbookViewId="0">
      <selection activeCell="C24" sqref="C24"/>
    </sheetView>
  </sheetViews>
  <sheetFormatPr baseColWidth="10" defaultRowHeight="14.4" x14ac:dyDescent="0.3"/>
  <cols>
    <col min="3" max="3" width="53.33203125" customWidth="1"/>
  </cols>
  <sheetData>
    <row r="6" spans="3:4" x14ac:dyDescent="0.3">
      <c r="C6" t="s">
        <v>38</v>
      </c>
    </row>
    <row r="7" spans="3:4" x14ac:dyDescent="0.3">
      <c r="C7" t="s">
        <v>45</v>
      </c>
      <c r="D7" s="49"/>
    </row>
    <row r="8" spans="3:4" x14ac:dyDescent="0.3">
      <c r="C8" s="46" t="s">
        <v>42</v>
      </c>
      <c r="D8" s="49"/>
    </row>
    <row r="9" spans="3:4" x14ac:dyDescent="0.3">
      <c r="C9" t="s">
        <v>43</v>
      </c>
      <c r="D9" s="49"/>
    </row>
    <row r="10" spans="3:4" x14ac:dyDescent="0.3">
      <c r="C10" t="s">
        <v>44</v>
      </c>
      <c r="D10" s="49"/>
    </row>
    <row r="11" spans="3:4" x14ac:dyDescent="0.3">
      <c r="C11" t="s">
        <v>46</v>
      </c>
      <c r="D11" s="49"/>
    </row>
    <row r="12" spans="3:4" x14ac:dyDescent="0.3">
      <c r="C12" t="s">
        <v>66</v>
      </c>
      <c r="D12" s="49"/>
    </row>
    <row r="13" spans="3:4" x14ac:dyDescent="0.3">
      <c r="C13" t="s">
        <v>40</v>
      </c>
      <c r="D13" s="49"/>
    </row>
    <row r="14" spans="3:4" x14ac:dyDescent="0.3">
      <c r="C14" t="s">
        <v>47</v>
      </c>
      <c r="D14" s="49"/>
    </row>
    <row r="15" spans="3:4" x14ac:dyDescent="0.3">
      <c r="C15" t="s">
        <v>48</v>
      </c>
      <c r="D15" s="49"/>
    </row>
    <row r="16" spans="3:4" x14ac:dyDescent="0.3">
      <c r="C16" t="s">
        <v>49</v>
      </c>
      <c r="D16" s="49"/>
    </row>
    <row r="17" spans="3:4" x14ac:dyDescent="0.3">
      <c r="C17" t="s">
        <v>50</v>
      </c>
      <c r="D17" s="49"/>
    </row>
    <row r="18" spans="3:4" x14ac:dyDescent="0.3">
      <c r="C18" t="s">
        <v>51</v>
      </c>
    </row>
    <row r="19" spans="3:4" x14ac:dyDescent="0.3">
      <c r="C19" t="s">
        <v>52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O9"/>
  <sheetViews>
    <sheetView view="pageBreakPreview" zoomScale="90" zoomScaleNormal="73" zoomScaleSheetLayoutView="90" workbookViewId="0">
      <selection activeCell="D17" sqref="D17"/>
    </sheetView>
  </sheetViews>
  <sheetFormatPr baseColWidth="10" defaultRowHeight="14.4" x14ac:dyDescent="0.3"/>
  <cols>
    <col min="1" max="1" width="20.109375" style="13" bestFit="1" customWidth="1"/>
    <col min="2" max="2" width="24.44140625" style="13" customWidth="1"/>
    <col min="3" max="3" width="19.6640625" style="21" customWidth="1"/>
    <col min="4" max="4" width="18.44140625" style="13" customWidth="1"/>
    <col min="5" max="5" width="17" style="13" customWidth="1"/>
    <col min="6" max="7" width="22.6640625" style="13" customWidth="1"/>
    <col min="8" max="8" width="27.109375" style="13" customWidth="1"/>
    <col min="9" max="9" width="19.6640625" style="13" customWidth="1"/>
    <col min="10" max="12" width="18.88671875" style="13" customWidth="1"/>
    <col min="13" max="13" width="21.6640625" style="13" customWidth="1"/>
  </cols>
  <sheetData>
    <row r="3" spans="1:15" s="1" customFormat="1" ht="31.5" customHeight="1" x14ac:dyDescent="0.25">
      <c r="A3" s="123" t="s">
        <v>9</v>
      </c>
      <c r="B3" s="123"/>
      <c r="C3" s="123"/>
      <c r="D3" s="123"/>
      <c r="E3" s="123"/>
      <c r="F3" s="123"/>
      <c r="G3" s="123"/>
      <c r="H3" s="123"/>
      <c r="I3" s="123"/>
      <c r="J3" s="123"/>
      <c r="K3" s="123"/>
      <c r="L3" s="123"/>
      <c r="M3" s="123"/>
      <c r="N3" s="5"/>
    </row>
    <row r="4" spans="1:15" s="1" customFormat="1" ht="17.399999999999999" x14ac:dyDescent="0.3">
      <c r="A4" s="17"/>
      <c r="B4" s="17"/>
      <c r="C4" s="19"/>
      <c r="D4" s="17"/>
      <c r="E4" s="17"/>
      <c r="F4" s="17"/>
      <c r="G4" s="17"/>
      <c r="H4" s="17"/>
      <c r="I4" s="17"/>
      <c r="J4" s="17"/>
      <c r="K4" s="17"/>
      <c r="L4" s="17"/>
      <c r="M4" s="17"/>
      <c r="N4" s="3"/>
    </row>
    <row r="5" spans="1:15" ht="15.6" x14ac:dyDescent="0.3">
      <c r="A5" s="122" t="s">
        <v>10</v>
      </c>
      <c r="B5" s="122"/>
      <c r="C5" s="122"/>
      <c r="D5" s="122"/>
      <c r="E5" s="122"/>
      <c r="F5" s="122"/>
      <c r="G5" s="122"/>
      <c r="H5" s="122"/>
      <c r="I5" s="122"/>
      <c r="J5" s="122"/>
      <c r="K5" s="122"/>
      <c r="L5" s="122"/>
      <c r="M5" s="122"/>
      <c r="N5" s="4"/>
      <c r="O5" s="4"/>
    </row>
    <row r="6" spans="1:15" s="1" customFormat="1" ht="13.8" x14ac:dyDescent="0.25">
      <c r="A6" s="124" t="s">
        <v>73</v>
      </c>
      <c r="B6" s="124"/>
      <c r="C6" s="124"/>
      <c r="D6" s="124"/>
      <c r="E6" s="124"/>
      <c r="F6" s="124"/>
      <c r="G6" s="124"/>
      <c r="H6" s="124"/>
      <c r="I6" s="124"/>
      <c r="J6" s="124"/>
      <c r="K6" s="124"/>
      <c r="L6" s="124"/>
      <c r="M6" s="124"/>
      <c r="N6" s="6"/>
    </row>
    <row r="7" spans="1:15" s="2" customFormat="1" ht="18" thickBot="1" x14ac:dyDescent="0.35">
      <c r="A7" s="18"/>
      <c r="B7" s="18"/>
      <c r="C7" s="20"/>
      <c r="D7" s="18"/>
      <c r="E7" s="18"/>
      <c r="F7" s="18"/>
      <c r="G7" s="18"/>
      <c r="H7" s="18"/>
      <c r="I7" s="18"/>
      <c r="J7" s="18"/>
      <c r="K7" s="18"/>
      <c r="L7" s="18"/>
      <c r="M7" s="18"/>
    </row>
    <row r="8" spans="1:15" s="12" customFormat="1" ht="62.4" x14ac:dyDescent="0.3">
      <c r="A8" s="50" t="s">
        <v>45</v>
      </c>
      <c r="B8" s="51" t="s">
        <v>42</v>
      </c>
      <c r="C8" s="51" t="s">
        <v>43</v>
      </c>
      <c r="D8" s="51" t="s">
        <v>44</v>
      </c>
      <c r="E8" s="51" t="s">
        <v>66</v>
      </c>
      <c r="F8" s="51" t="s">
        <v>40</v>
      </c>
      <c r="G8" s="52" t="s">
        <v>47</v>
      </c>
      <c r="H8" s="52" t="s">
        <v>48</v>
      </c>
      <c r="I8" s="52" t="s">
        <v>49</v>
      </c>
      <c r="J8" s="52" t="s">
        <v>50</v>
      </c>
      <c r="K8" s="52" t="s">
        <v>65</v>
      </c>
      <c r="L8" s="52" t="s">
        <v>51</v>
      </c>
      <c r="M8" s="52" t="s">
        <v>52</v>
      </c>
    </row>
    <row r="9" spans="1:15" ht="27.75" customHeight="1" thickBot="1" x14ac:dyDescent="0.35">
      <c r="A9" s="35">
        <f>+COUNTIF('ASISTENCIAS 3ER T'!D9:D45,"Formación básica en SIG")</f>
        <v>0</v>
      </c>
      <c r="B9" s="35">
        <f>+COUNTIF('ASISTENCIAS 3ER T'!D9:D45,"Suministro de información geográfica, cartográfica y geodésica")</f>
        <v>0</v>
      </c>
      <c r="C9" s="35">
        <f>+COUNTIF('ASISTENCIAS 3ER T'!D9:D45,"Suministro de información cartográfica")</f>
        <v>17</v>
      </c>
      <c r="D9" s="35">
        <f>+COUNTIF('ASISTENCIAS 3ER T'!D9:D45,"Verificación de geolocalización")</f>
        <v>0</v>
      </c>
      <c r="E9" s="35">
        <f>+COUNTIF('ASISTENCIAS 3ER T'!D9:D45,"Generación de mapas")</f>
        <v>18</v>
      </c>
      <c r="F9" s="35">
        <f>+COUNTIF('ASISTENCIAS 3ER T'!D9:D45,"Certificaciones de mapas")</f>
        <v>0</v>
      </c>
      <c r="G9" s="35">
        <f>+COUNTIF('ASISTENCIAS 3ER T'!E9:E45,"Instalación de Geoportal")</f>
        <v>0</v>
      </c>
      <c r="H9" s="35">
        <f>+COUNTIF('ASISTENCIAS 3ER T'!D9:D45,"Capacitación en uso y manejo de equipos topográficos")</f>
        <v>0</v>
      </c>
      <c r="I9" s="35">
        <f>+COUNTIF('ASISTENCIAS 3ER T'!D9:D45,"Georreferenciación de puntos de control geodésicos")</f>
        <v>0</v>
      </c>
      <c r="J9" s="35">
        <f>+COUNTIF('ASISTENCIAS 3ER T'!D9:D45,"Diseño de Redes Geodésicas")</f>
        <v>0</v>
      </c>
      <c r="K9" s="35">
        <f>+COUNTIF('ASISTENCIAS 3ER T'!D9:D45,"Descripción técnica de límites político administrativos")</f>
        <v>2</v>
      </c>
      <c r="L9" s="35">
        <f>+COUNTIF('ASISTENCIAS 3ER T'!D9:D45,"Certificación de CORS")</f>
        <v>0</v>
      </c>
      <c r="M9" s="35">
        <f>+COUNTIF('ASISTENCIAS 3ER T'!D9:D45,"Certificación de puntos geodésicos")</f>
        <v>0</v>
      </c>
    </row>
  </sheetData>
  <sheetProtection insertRows="0" deleteRows="0"/>
  <mergeCells count="3">
    <mergeCell ref="A3:M3"/>
    <mergeCell ref="A5:M5"/>
    <mergeCell ref="A6:M6"/>
  </mergeCells>
  <pageMargins left="0.7" right="0.7" top="0.75" bottom="0.75" header="0.3" footer="0.3"/>
  <pageSetup scale="2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58"/>
  <sheetViews>
    <sheetView showGridLines="0" view="pageBreakPreview" zoomScale="60" zoomScaleNormal="80" workbookViewId="0">
      <selection activeCell="O33" sqref="O33"/>
    </sheetView>
  </sheetViews>
  <sheetFormatPr baseColWidth="10" defaultColWidth="11.44140625" defaultRowHeight="13.8" x14ac:dyDescent="0.25"/>
  <cols>
    <col min="1" max="1" width="33.109375" style="1" customWidth="1"/>
    <col min="2" max="2" width="44.33203125" style="23" customWidth="1"/>
    <col min="3" max="3" width="32.44140625" style="23" customWidth="1"/>
    <col min="4" max="4" width="24.5546875" style="23" customWidth="1"/>
    <col min="5" max="5" width="25.33203125" style="23" customWidth="1"/>
    <col min="6" max="6" width="23.6640625" style="23" customWidth="1"/>
    <col min="7" max="7" width="32.33203125" style="23" customWidth="1"/>
    <col min="8" max="16384" width="11.44140625" style="1"/>
  </cols>
  <sheetData>
    <row r="1" spans="1:14" x14ac:dyDescent="0.25">
      <c r="A1" s="3"/>
      <c r="B1" s="72"/>
      <c r="C1" s="72"/>
      <c r="D1" s="72"/>
      <c r="E1" s="72"/>
      <c r="F1" s="72"/>
      <c r="G1" s="72"/>
      <c r="H1" s="3"/>
    </row>
    <row r="2" spans="1:14" x14ac:dyDescent="0.25">
      <c r="A2" s="3"/>
      <c r="B2" s="72"/>
      <c r="C2" s="3"/>
      <c r="D2" s="72"/>
      <c r="E2" s="72"/>
      <c r="F2" s="72"/>
      <c r="G2" s="72"/>
      <c r="H2" s="72"/>
      <c r="I2" s="23"/>
      <c r="J2" s="23"/>
      <c r="K2" s="23"/>
      <c r="L2" s="23"/>
      <c r="M2" s="23"/>
    </row>
    <row r="3" spans="1:14" ht="48.75" customHeight="1" x14ac:dyDescent="0.25">
      <c r="A3" s="125" t="s">
        <v>16</v>
      </c>
      <c r="B3" s="125"/>
      <c r="C3" s="125"/>
      <c r="D3" s="125"/>
      <c r="E3" s="125"/>
      <c r="F3" s="125"/>
      <c r="G3" s="125"/>
      <c r="H3" s="125"/>
      <c r="I3" s="93"/>
      <c r="J3" s="93"/>
      <c r="K3" s="93"/>
      <c r="L3" s="93"/>
      <c r="M3" s="93"/>
      <c r="N3" s="93"/>
    </row>
    <row r="4" spans="1:14" ht="17.399999999999999" x14ac:dyDescent="0.3">
      <c r="A4" s="3"/>
      <c r="B4" s="100"/>
      <c r="C4" s="75"/>
      <c r="D4" s="100"/>
      <c r="E4" s="100"/>
      <c r="F4" s="100"/>
      <c r="G4" s="100"/>
      <c r="H4" s="100"/>
      <c r="I4" s="48"/>
      <c r="J4" s="48"/>
      <c r="K4" s="48"/>
      <c r="L4" s="48"/>
      <c r="M4" s="48"/>
    </row>
    <row r="5" spans="1:14" customFormat="1" ht="18" x14ac:dyDescent="0.35">
      <c r="A5" s="126" t="s">
        <v>15</v>
      </c>
      <c r="B5" s="126"/>
      <c r="C5" s="126"/>
      <c r="D5" s="126"/>
      <c r="E5" s="126"/>
      <c r="F5" s="126"/>
      <c r="G5" s="126"/>
      <c r="H5" s="126"/>
      <c r="I5" s="94"/>
      <c r="J5" s="94"/>
      <c r="K5" s="94"/>
      <c r="L5" s="94"/>
      <c r="M5" s="94"/>
      <c r="N5" s="94"/>
    </row>
    <row r="6" spans="1:14" customFormat="1" ht="18" x14ac:dyDescent="0.35">
      <c r="A6" s="127" t="s">
        <v>69</v>
      </c>
      <c r="B6" s="127"/>
      <c r="C6" s="127"/>
      <c r="D6" s="127"/>
      <c r="E6" s="127"/>
      <c r="F6" s="127"/>
      <c r="G6" s="127"/>
      <c r="H6" s="127"/>
      <c r="I6" s="95"/>
      <c r="J6" s="95"/>
      <c r="K6" s="95"/>
      <c r="L6" s="95"/>
      <c r="M6" s="95"/>
      <c r="N6" s="95"/>
    </row>
    <row r="7" spans="1:14" customFormat="1" ht="14.4" x14ac:dyDescent="0.3">
      <c r="A7" s="78"/>
      <c r="B7" s="78"/>
      <c r="C7" s="78"/>
      <c r="D7" s="78"/>
      <c r="E7" s="78"/>
      <c r="F7" s="78"/>
      <c r="G7" s="78"/>
      <c r="H7" s="78"/>
      <c r="I7" s="34"/>
      <c r="J7" s="34"/>
      <c r="K7" s="34"/>
      <c r="L7" s="34"/>
      <c r="M7" s="34"/>
      <c r="N7" s="34"/>
    </row>
    <row r="8" spans="1:14" ht="17.399999999999999" x14ac:dyDescent="0.3">
      <c r="A8" s="128" t="s">
        <v>61</v>
      </c>
      <c r="B8" s="128"/>
      <c r="C8" s="128"/>
      <c r="D8" s="128"/>
      <c r="E8" s="128"/>
      <c r="F8" s="128"/>
      <c r="G8" s="128"/>
      <c r="H8" s="128"/>
      <c r="I8" s="96"/>
      <c r="J8" s="96"/>
      <c r="K8" s="96"/>
      <c r="L8" s="96"/>
      <c r="M8" s="96"/>
      <c r="N8" s="96"/>
    </row>
    <row r="9" spans="1:14" x14ac:dyDescent="0.25">
      <c r="A9" s="72"/>
      <c r="B9" s="72"/>
      <c r="C9" s="72"/>
      <c r="D9" s="72"/>
      <c r="E9" s="72"/>
      <c r="F9" s="72"/>
      <c r="G9" s="72"/>
      <c r="H9" s="3"/>
    </row>
    <row r="10" spans="1:14" x14ac:dyDescent="0.25">
      <c r="A10" s="72"/>
      <c r="B10" s="72"/>
      <c r="C10" s="72"/>
      <c r="D10" s="72"/>
      <c r="E10" s="72"/>
      <c r="F10" s="72"/>
      <c r="G10" s="72"/>
      <c r="H10" s="3"/>
    </row>
    <row r="11" spans="1:14" ht="17.399999999999999" x14ac:dyDescent="0.3">
      <c r="A11" s="58"/>
      <c r="B11" s="58"/>
      <c r="C11" s="58"/>
      <c r="D11" s="58"/>
      <c r="E11" s="58"/>
      <c r="F11" s="58"/>
      <c r="G11" s="58"/>
      <c r="H11" s="3"/>
    </row>
    <row r="12" spans="1:14" ht="17.399999999999999" x14ac:dyDescent="0.3">
      <c r="A12" s="58"/>
      <c r="B12" s="58"/>
      <c r="C12" s="58"/>
      <c r="D12" s="58"/>
      <c r="E12" s="58"/>
      <c r="F12" s="58"/>
      <c r="G12" s="58"/>
      <c r="H12" s="3"/>
    </row>
    <row r="13" spans="1:14" ht="17.399999999999999" x14ac:dyDescent="0.3">
      <c r="A13" s="58"/>
      <c r="B13" s="58"/>
      <c r="C13" s="58"/>
      <c r="D13" s="58"/>
      <c r="E13" s="58"/>
      <c r="F13" s="58"/>
      <c r="G13" s="58"/>
      <c r="H13" s="3"/>
    </row>
    <row r="14" spans="1:14" ht="17.399999999999999" x14ac:dyDescent="0.3">
      <c r="A14" s="58"/>
      <c r="B14" s="58"/>
      <c r="C14" s="58"/>
      <c r="D14" s="58"/>
      <c r="E14" s="58"/>
      <c r="F14" s="58"/>
      <c r="G14" s="58"/>
      <c r="H14" s="3"/>
    </row>
    <row r="15" spans="1:14" ht="17.399999999999999" x14ac:dyDescent="0.3">
      <c r="A15" s="58"/>
      <c r="B15" s="58"/>
      <c r="C15" s="58"/>
      <c r="D15" s="58"/>
      <c r="E15" s="58"/>
      <c r="F15" s="58"/>
      <c r="G15" s="58"/>
      <c r="H15" s="3"/>
    </row>
    <row r="16" spans="1:14" ht="17.399999999999999" x14ac:dyDescent="0.3">
      <c r="A16" s="58"/>
      <c r="B16" s="58"/>
      <c r="C16" s="58"/>
      <c r="D16" s="58"/>
      <c r="E16" s="58"/>
      <c r="F16" s="58"/>
      <c r="G16" s="58"/>
      <c r="H16" s="3"/>
    </row>
    <row r="17" spans="1:8" ht="17.399999999999999" x14ac:dyDescent="0.3">
      <c r="A17" s="58"/>
      <c r="B17" s="58"/>
      <c r="C17" s="58"/>
      <c r="D17" s="58"/>
      <c r="E17" s="58"/>
      <c r="F17" s="58"/>
      <c r="G17" s="58"/>
      <c r="H17" s="3"/>
    </row>
    <row r="18" spans="1:8" ht="17.399999999999999" x14ac:dyDescent="0.3">
      <c r="A18" s="58"/>
      <c r="B18" s="58"/>
      <c r="C18" s="58"/>
      <c r="D18" s="58"/>
      <c r="E18" s="58"/>
      <c r="F18" s="58"/>
      <c r="G18" s="58"/>
      <c r="H18" s="3"/>
    </row>
    <row r="19" spans="1:8" ht="17.399999999999999" x14ac:dyDescent="0.3">
      <c r="A19" s="58"/>
      <c r="B19" s="58"/>
      <c r="C19" s="58"/>
      <c r="D19" s="58"/>
      <c r="E19" s="58"/>
      <c r="F19" s="58"/>
      <c r="G19" s="58"/>
      <c r="H19" s="3"/>
    </row>
    <row r="20" spans="1:8" ht="17.399999999999999" x14ac:dyDescent="0.3">
      <c r="A20" s="58"/>
      <c r="B20" s="58"/>
      <c r="C20" s="58"/>
      <c r="D20" s="58"/>
      <c r="E20" s="58"/>
      <c r="F20" s="58"/>
      <c r="G20" s="58"/>
      <c r="H20" s="3"/>
    </row>
    <row r="21" spans="1:8" ht="17.399999999999999" x14ac:dyDescent="0.3">
      <c r="A21" s="58"/>
      <c r="B21" s="58"/>
      <c r="C21" s="58"/>
      <c r="D21" s="58"/>
      <c r="E21" s="58"/>
      <c r="F21" s="58"/>
      <c r="G21" s="58"/>
      <c r="H21" s="3"/>
    </row>
    <row r="22" spans="1:8" ht="17.399999999999999" x14ac:dyDescent="0.3">
      <c r="A22" s="58"/>
      <c r="B22" s="58"/>
      <c r="C22" s="58"/>
      <c r="D22" s="58"/>
      <c r="E22" s="58"/>
      <c r="F22" s="58"/>
      <c r="G22" s="58"/>
      <c r="H22" s="3"/>
    </row>
    <row r="23" spans="1:8" ht="17.399999999999999" x14ac:dyDescent="0.3">
      <c r="A23" s="58"/>
      <c r="B23" s="58"/>
      <c r="C23" s="58"/>
      <c r="D23" s="58"/>
      <c r="E23" s="58"/>
      <c r="F23" s="58"/>
      <c r="G23" s="58"/>
      <c r="H23" s="3"/>
    </row>
    <row r="24" spans="1:8" ht="17.399999999999999" x14ac:dyDescent="0.3">
      <c r="A24" s="58"/>
      <c r="B24" s="58"/>
      <c r="C24" s="58"/>
      <c r="D24" s="58"/>
      <c r="E24" s="58"/>
      <c r="F24" s="58"/>
      <c r="G24" s="58"/>
      <c r="H24" s="3"/>
    </row>
    <row r="25" spans="1:8" ht="17.399999999999999" x14ac:dyDescent="0.3">
      <c r="A25" s="58"/>
      <c r="B25" s="58"/>
      <c r="C25" s="58"/>
      <c r="D25" s="58"/>
      <c r="E25" s="58"/>
      <c r="F25" s="58"/>
      <c r="G25" s="58"/>
      <c r="H25" s="3"/>
    </row>
    <row r="26" spans="1:8" ht="17.399999999999999" x14ac:dyDescent="0.3">
      <c r="A26" s="58"/>
      <c r="B26" s="58"/>
      <c r="C26" s="58"/>
      <c r="D26" s="58"/>
      <c r="E26" s="58"/>
      <c r="F26" s="58"/>
      <c r="G26" s="58"/>
      <c r="H26" s="3"/>
    </row>
    <row r="27" spans="1:8" ht="17.399999999999999" x14ac:dyDescent="0.3">
      <c r="A27" s="58"/>
      <c r="B27" s="58"/>
      <c r="C27" s="58"/>
      <c r="D27" s="58"/>
      <c r="E27" s="58"/>
      <c r="F27" s="58"/>
      <c r="G27" s="58"/>
      <c r="H27" s="3"/>
    </row>
    <row r="28" spans="1:8" ht="17.399999999999999" x14ac:dyDescent="0.3">
      <c r="A28" s="58"/>
      <c r="B28" s="58"/>
      <c r="C28" s="58"/>
      <c r="D28" s="58"/>
      <c r="E28" s="58"/>
      <c r="F28" s="58"/>
      <c r="G28" s="58"/>
      <c r="H28" s="3"/>
    </row>
    <row r="29" spans="1:8" ht="17.399999999999999" x14ac:dyDescent="0.3">
      <c r="A29" s="58"/>
      <c r="B29" s="58"/>
      <c r="C29" s="58"/>
      <c r="D29" s="58"/>
      <c r="E29" s="58"/>
      <c r="F29" s="58"/>
      <c r="G29" s="58"/>
      <c r="H29" s="3"/>
    </row>
    <row r="30" spans="1:8" ht="17.399999999999999" x14ac:dyDescent="0.3">
      <c r="A30" s="58"/>
      <c r="B30" s="58"/>
      <c r="C30" s="58"/>
      <c r="D30" s="58"/>
      <c r="E30" s="58"/>
      <c r="F30" s="58"/>
      <c r="G30" s="58"/>
      <c r="H30" s="3"/>
    </row>
    <row r="31" spans="1:8" ht="17.399999999999999" x14ac:dyDescent="0.3">
      <c r="A31" s="58"/>
      <c r="B31" s="58"/>
      <c r="C31" s="58"/>
      <c r="D31" s="58"/>
      <c r="E31" s="58"/>
      <c r="F31" s="58"/>
      <c r="G31" s="58"/>
      <c r="H31" s="3"/>
    </row>
    <row r="32" spans="1:8" ht="17.399999999999999" x14ac:dyDescent="0.3">
      <c r="A32" s="58"/>
      <c r="B32" s="58"/>
      <c r="C32" s="58"/>
      <c r="D32" s="58"/>
      <c r="E32" s="58"/>
      <c r="F32" s="58"/>
      <c r="G32" s="58"/>
      <c r="H32" s="3"/>
    </row>
    <row r="33" spans="1:8" ht="17.399999999999999" x14ac:dyDescent="0.3">
      <c r="A33" s="58"/>
      <c r="B33" s="58"/>
      <c r="C33" s="58"/>
      <c r="D33" s="58"/>
      <c r="E33" s="58"/>
      <c r="F33" s="58"/>
      <c r="G33" s="58"/>
      <c r="H33" s="3"/>
    </row>
    <row r="34" spans="1:8" ht="17.399999999999999" x14ac:dyDescent="0.3">
      <c r="A34" s="58"/>
      <c r="B34" s="58"/>
      <c r="C34" s="58"/>
      <c r="D34" s="58"/>
      <c r="E34" s="58"/>
      <c r="F34" s="58"/>
      <c r="G34" s="58"/>
      <c r="H34" s="3"/>
    </row>
    <row r="35" spans="1:8" ht="17.399999999999999" x14ac:dyDescent="0.3">
      <c r="A35" s="58"/>
      <c r="B35" s="58"/>
      <c r="C35" s="58"/>
      <c r="D35" s="58"/>
      <c r="E35" s="58"/>
      <c r="F35" s="58"/>
      <c r="G35" s="58"/>
      <c r="H35" s="3"/>
    </row>
    <row r="36" spans="1:8" ht="17.399999999999999" x14ac:dyDescent="0.3">
      <c r="A36" s="58"/>
      <c r="B36" s="58"/>
      <c r="C36" s="58"/>
      <c r="D36" s="58"/>
      <c r="E36" s="58"/>
      <c r="F36" s="58"/>
      <c r="G36" s="58"/>
      <c r="H36" s="3"/>
    </row>
    <row r="37" spans="1:8" ht="17.399999999999999" x14ac:dyDescent="0.3">
      <c r="A37" s="58"/>
      <c r="B37" s="58"/>
      <c r="C37" s="58"/>
      <c r="D37" s="58"/>
      <c r="E37" s="58"/>
      <c r="F37" s="58"/>
      <c r="G37" s="58"/>
      <c r="H37" s="3"/>
    </row>
    <row r="38" spans="1:8" ht="17.399999999999999" x14ac:dyDescent="0.3">
      <c r="A38" s="58"/>
      <c r="B38" s="58"/>
      <c r="C38" s="58"/>
      <c r="D38" s="58"/>
      <c r="E38" s="58"/>
      <c r="F38" s="58"/>
      <c r="G38" s="58"/>
      <c r="H38" s="3"/>
    </row>
    <row r="39" spans="1:8" ht="17.399999999999999" x14ac:dyDescent="0.3">
      <c r="A39" s="58"/>
      <c r="B39" s="58"/>
      <c r="C39" s="58"/>
      <c r="D39" s="58"/>
      <c r="E39" s="58"/>
      <c r="F39" s="58"/>
      <c r="G39" s="58"/>
      <c r="H39" s="3"/>
    </row>
    <row r="40" spans="1:8" ht="17.399999999999999" x14ac:dyDescent="0.3">
      <c r="A40" s="58"/>
      <c r="B40" s="58"/>
      <c r="C40" s="58"/>
      <c r="D40" s="58"/>
      <c r="E40" s="58"/>
      <c r="F40" s="58"/>
      <c r="G40" s="58"/>
      <c r="H40" s="3"/>
    </row>
    <row r="41" spans="1:8" ht="17.399999999999999" x14ac:dyDescent="0.3">
      <c r="A41" s="58"/>
      <c r="B41" s="58"/>
      <c r="C41" s="58"/>
      <c r="D41" s="58"/>
      <c r="E41" s="58"/>
      <c r="F41" s="58"/>
      <c r="G41" s="58"/>
      <c r="H41" s="3"/>
    </row>
    <row r="42" spans="1:8" ht="17.399999999999999" x14ac:dyDescent="0.3">
      <c r="A42" s="58"/>
      <c r="B42" s="58"/>
      <c r="C42" s="58"/>
      <c r="D42" s="58"/>
      <c r="E42" s="58"/>
      <c r="F42" s="58"/>
      <c r="G42" s="58"/>
      <c r="H42" s="3"/>
    </row>
    <row r="43" spans="1:8" ht="17.399999999999999" x14ac:dyDescent="0.3">
      <c r="A43" s="58"/>
      <c r="B43" s="58"/>
      <c r="C43" s="58"/>
      <c r="D43" s="58"/>
      <c r="E43" s="58"/>
      <c r="F43" s="58"/>
      <c r="G43" s="58"/>
      <c r="H43" s="3"/>
    </row>
    <row r="44" spans="1:8" ht="18" thickBot="1" x14ac:dyDescent="0.35">
      <c r="A44" s="58"/>
      <c r="B44" s="58"/>
      <c r="C44" s="58"/>
      <c r="D44" s="58"/>
      <c r="E44" s="58"/>
      <c r="F44" s="58"/>
      <c r="G44" s="58"/>
      <c r="H44" s="3"/>
    </row>
    <row r="45" spans="1:8" ht="18.600000000000001" thickBot="1" x14ac:dyDescent="0.3">
      <c r="A45" s="3"/>
      <c r="B45" s="129" t="s">
        <v>57</v>
      </c>
      <c r="C45" s="130"/>
      <c r="D45" s="130"/>
      <c r="E45" s="130"/>
      <c r="F45" s="131"/>
      <c r="G45" s="72"/>
      <c r="H45" s="3"/>
    </row>
    <row r="46" spans="1:8" ht="27.75" customHeight="1" x14ac:dyDescent="0.25">
      <c r="A46" s="3"/>
      <c r="B46" s="81" t="s">
        <v>56</v>
      </c>
      <c r="C46" s="82" t="s">
        <v>58</v>
      </c>
      <c r="D46" s="83" t="s">
        <v>60</v>
      </c>
      <c r="E46" s="83" t="s">
        <v>59</v>
      </c>
      <c r="F46" s="84" t="s">
        <v>13</v>
      </c>
      <c r="G46" s="72"/>
      <c r="H46" s="3"/>
    </row>
    <row r="47" spans="1:8" ht="30" customHeight="1" x14ac:dyDescent="0.25">
      <c r="A47" s="3"/>
      <c r="B47" s="85" t="s">
        <v>70</v>
      </c>
      <c r="C47" s="86">
        <v>15</v>
      </c>
      <c r="D47" s="86">
        <v>3</v>
      </c>
      <c r="E47" s="86">
        <v>2</v>
      </c>
      <c r="F47" s="87">
        <f>SUM(C47:E47)</f>
        <v>20</v>
      </c>
      <c r="G47" s="72"/>
      <c r="H47" s="3"/>
    </row>
    <row r="48" spans="1:8" ht="30" customHeight="1" x14ac:dyDescent="0.25">
      <c r="A48" s="3"/>
      <c r="B48" s="85" t="s">
        <v>71</v>
      </c>
      <c r="C48" s="86">
        <v>4</v>
      </c>
      <c r="D48" s="86">
        <v>0</v>
      </c>
      <c r="E48" s="86">
        <v>0</v>
      </c>
      <c r="F48" s="87">
        <f>SUM(C48:E48)</f>
        <v>4</v>
      </c>
      <c r="G48" s="72"/>
      <c r="H48" s="3"/>
    </row>
    <row r="49" spans="1:8" ht="30" customHeight="1" thickBot="1" x14ac:dyDescent="0.3">
      <c r="A49" s="3"/>
      <c r="B49" s="85" t="s">
        <v>72</v>
      </c>
      <c r="C49" s="86">
        <v>6</v>
      </c>
      <c r="D49" s="88">
        <v>1</v>
      </c>
      <c r="E49" s="88">
        <v>6</v>
      </c>
      <c r="F49" s="89">
        <f>SUM(C49:E49)</f>
        <v>13</v>
      </c>
      <c r="G49" s="72"/>
      <c r="H49" s="3"/>
    </row>
    <row r="50" spans="1:8" ht="20.25" customHeight="1" thickBot="1" x14ac:dyDescent="0.3">
      <c r="A50" s="3"/>
      <c r="B50" s="90" t="s">
        <v>13</v>
      </c>
      <c r="C50" s="91">
        <f>SUM(C47:C49)</f>
        <v>25</v>
      </c>
      <c r="D50" s="92">
        <f>SUM(D47:D49)</f>
        <v>4</v>
      </c>
      <c r="E50" s="92">
        <f>SUM(E47:E49)</f>
        <v>8</v>
      </c>
      <c r="F50" s="99">
        <f>SUM(F47:F49)</f>
        <v>37</v>
      </c>
      <c r="G50" s="72"/>
      <c r="H50" s="3"/>
    </row>
    <row r="51" spans="1:8" s="2" customFormat="1" ht="22.5" customHeight="1" x14ac:dyDescent="0.3">
      <c r="A51" s="66"/>
      <c r="B51" s="66"/>
      <c r="C51" s="66"/>
      <c r="D51" s="66"/>
      <c r="E51" s="66"/>
      <c r="F51" s="66"/>
      <c r="G51" s="73"/>
      <c r="H51" s="73"/>
    </row>
    <row r="52" spans="1:8" x14ac:dyDescent="0.25">
      <c r="A52" s="69"/>
      <c r="B52" s="70"/>
      <c r="C52" s="70"/>
      <c r="D52" s="71"/>
      <c r="E52" s="71"/>
      <c r="F52" s="80"/>
      <c r="G52" s="80"/>
      <c r="H52" s="3"/>
    </row>
    <row r="53" spans="1:8" x14ac:dyDescent="0.25">
      <c r="A53" s="69"/>
      <c r="B53" s="70"/>
      <c r="C53" s="70"/>
      <c r="D53" s="71"/>
      <c r="E53" s="71"/>
      <c r="F53" s="80"/>
      <c r="G53" s="80"/>
      <c r="H53" s="3"/>
    </row>
    <row r="54" spans="1:8" x14ac:dyDescent="0.25">
      <c r="A54" s="3"/>
      <c r="B54" s="67"/>
      <c r="C54" s="67"/>
      <c r="D54" s="68"/>
      <c r="E54" s="68"/>
      <c r="F54" s="80"/>
      <c r="G54" s="80"/>
      <c r="H54" s="3"/>
    </row>
    <row r="55" spans="1:8" x14ac:dyDescent="0.25">
      <c r="A55" s="3"/>
      <c r="B55" s="67"/>
      <c r="C55" s="67"/>
      <c r="D55" s="68"/>
      <c r="E55" s="68"/>
      <c r="F55" s="80"/>
      <c r="G55" s="80"/>
      <c r="H55" s="3"/>
    </row>
    <row r="56" spans="1:8" ht="17.399999999999999" x14ac:dyDescent="0.3">
      <c r="A56" s="58"/>
      <c r="B56" s="58"/>
      <c r="C56" s="58"/>
      <c r="D56" s="58"/>
      <c r="E56" s="58"/>
      <c r="F56" s="58"/>
      <c r="G56" s="58"/>
      <c r="H56" s="3"/>
    </row>
    <row r="57" spans="1:8" ht="17.399999999999999" x14ac:dyDescent="0.3">
      <c r="A57" s="58"/>
      <c r="B57" s="58"/>
      <c r="C57" s="58"/>
      <c r="D57" s="58"/>
      <c r="E57" s="58"/>
      <c r="F57" s="58"/>
      <c r="G57" s="58"/>
      <c r="H57" s="25"/>
    </row>
    <row r="58" spans="1:8" s="2" customFormat="1" ht="17.399999999999999" x14ac:dyDescent="0.3">
      <c r="A58" s="24"/>
      <c r="B58" s="24"/>
      <c r="C58" s="24"/>
      <c r="D58" s="24"/>
      <c r="E58" s="24"/>
      <c r="F58" s="24"/>
      <c r="G58" s="24"/>
    </row>
  </sheetData>
  <mergeCells count="5">
    <mergeCell ref="A3:H3"/>
    <mergeCell ref="A5:H5"/>
    <mergeCell ref="A6:H6"/>
    <mergeCell ref="A8:H8"/>
    <mergeCell ref="B45:F45"/>
  </mergeCells>
  <printOptions horizontalCentered="1"/>
  <pageMargins left="0.25" right="0.25" top="0.75" bottom="0.75" header="0.3" footer="0.3"/>
  <pageSetup scale="4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1F651-E91B-4F32-844E-41BFC3AC7770}">
  <dimension ref="A2:J14"/>
  <sheetViews>
    <sheetView showGridLines="0" view="pageBreakPreview" zoomScale="80" zoomScaleNormal="100" zoomScaleSheetLayoutView="80" zoomScalePageLayoutView="80" workbookViewId="0">
      <selection activeCell="C17" sqref="C17"/>
    </sheetView>
  </sheetViews>
  <sheetFormatPr baseColWidth="10" defaultRowHeight="14.4" x14ac:dyDescent="0.3"/>
  <cols>
    <col min="2" max="2" width="8.21875" customWidth="1"/>
    <col min="3" max="3" width="20.44140625" customWidth="1"/>
    <col min="4" max="4" width="37.109375" customWidth="1"/>
    <col min="5" max="5" width="24" customWidth="1"/>
    <col min="6" max="6" width="29.109375" customWidth="1"/>
    <col min="7" max="7" width="28.44140625" customWidth="1"/>
  </cols>
  <sheetData>
    <row r="2" spans="1:10" s="1" customFormat="1" ht="13.8" x14ac:dyDescent="0.25">
      <c r="A2" s="3"/>
      <c r="B2" s="72"/>
      <c r="C2" s="72"/>
      <c r="D2" s="72"/>
      <c r="E2" s="72"/>
      <c r="F2" s="72"/>
      <c r="G2" s="23"/>
      <c r="H2" s="23"/>
    </row>
    <row r="3" spans="1:10" s="1" customFormat="1" ht="48.75" customHeight="1" x14ac:dyDescent="0.25">
      <c r="A3" s="125" t="s">
        <v>16</v>
      </c>
      <c r="B3" s="125"/>
      <c r="C3" s="125"/>
      <c r="D3" s="125"/>
      <c r="E3" s="125"/>
      <c r="F3" s="125"/>
      <c r="G3" s="125"/>
      <c r="H3" s="125"/>
      <c r="I3" s="125"/>
      <c r="J3" s="125"/>
    </row>
    <row r="4" spans="1:10" s="1" customFormat="1" ht="17.399999999999999" x14ac:dyDescent="0.3">
      <c r="A4" s="3"/>
      <c r="B4" s="112"/>
      <c r="C4" s="112"/>
      <c r="D4" s="112"/>
      <c r="E4" s="112"/>
      <c r="F4" s="112"/>
      <c r="G4" s="48"/>
      <c r="H4" s="48"/>
    </row>
    <row r="5" spans="1:10" ht="18" x14ac:dyDescent="0.35">
      <c r="A5" s="126" t="s">
        <v>15</v>
      </c>
      <c r="B5" s="126"/>
      <c r="C5" s="126"/>
      <c r="D5" s="126"/>
      <c r="E5" s="126"/>
      <c r="F5" s="126"/>
      <c r="G5" s="126"/>
      <c r="H5" s="126"/>
      <c r="I5" s="126"/>
      <c r="J5" s="126"/>
    </row>
    <row r="6" spans="1:10" ht="18" x14ac:dyDescent="0.35">
      <c r="A6" s="127" t="s">
        <v>69</v>
      </c>
      <c r="B6" s="127"/>
      <c r="C6" s="127"/>
      <c r="D6" s="127"/>
      <c r="E6" s="127"/>
      <c r="F6" s="127"/>
      <c r="G6" s="127"/>
      <c r="H6" s="127"/>
      <c r="I6" s="127"/>
      <c r="J6" s="127"/>
    </row>
    <row r="7" spans="1:10" x14ac:dyDescent="0.3">
      <c r="A7" s="78"/>
      <c r="B7" s="78"/>
      <c r="C7" s="78"/>
      <c r="D7" s="78"/>
      <c r="E7" s="78"/>
      <c r="F7" s="78"/>
      <c r="G7" s="34"/>
      <c r="H7" s="34"/>
      <c r="I7" s="34"/>
    </row>
    <row r="8" spans="1:10" s="1" customFormat="1" ht="17.399999999999999" x14ac:dyDescent="0.3">
      <c r="A8" s="128" t="s">
        <v>149</v>
      </c>
      <c r="B8" s="128"/>
      <c r="C8" s="128"/>
      <c r="D8" s="128"/>
      <c r="E8" s="128"/>
      <c r="F8" s="128"/>
      <c r="G8" s="128"/>
      <c r="H8" s="128"/>
      <c r="I8" s="128"/>
      <c r="J8" s="128"/>
    </row>
    <row r="9" spans="1:10" ht="15" thickBot="1" x14ac:dyDescent="0.35"/>
    <row r="10" spans="1:10" ht="31.2" x14ac:dyDescent="0.3">
      <c r="D10" s="113" t="s">
        <v>45</v>
      </c>
      <c r="E10" s="114" t="s">
        <v>43</v>
      </c>
      <c r="F10" s="114" t="s">
        <v>66</v>
      </c>
      <c r="G10" s="115" t="s">
        <v>65</v>
      </c>
    </row>
    <row r="11" spans="1:10" x14ac:dyDescent="0.3">
      <c r="D11" s="116">
        <v>2</v>
      </c>
      <c r="E11" s="116">
        <v>17</v>
      </c>
      <c r="F11" s="116">
        <v>18</v>
      </c>
      <c r="G11" s="116">
        <v>3</v>
      </c>
    </row>
    <row r="12" spans="1:10" x14ac:dyDescent="0.3">
      <c r="B12" s="117"/>
      <c r="C12" s="117"/>
      <c r="D12" s="117"/>
    </row>
    <row r="13" spans="1:10" x14ac:dyDescent="0.3">
      <c r="B13" s="117"/>
      <c r="C13" s="117"/>
      <c r="D13" s="117"/>
    </row>
    <row r="14" spans="1:10" x14ac:dyDescent="0.3">
      <c r="B14" s="117"/>
      <c r="C14" s="117"/>
      <c r="D14" s="117"/>
    </row>
  </sheetData>
  <mergeCells count="4">
    <mergeCell ref="A6:J6"/>
    <mergeCell ref="A8:J8"/>
    <mergeCell ref="A3:J3"/>
    <mergeCell ref="A5:J5"/>
  </mergeCells>
  <printOptions horizontalCentered="1" verticalCentered="1"/>
  <pageMargins left="0.7" right="0.7" top="0.75" bottom="0.75" header="0.3" footer="0.3"/>
  <pageSetup scale="6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56"/>
  <sheetViews>
    <sheetView showGridLines="0" view="pageBreakPreview" zoomScale="60" zoomScaleNormal="80" workbookViewId="0">
      <selection activeCell="K56" sqref="K56"/>
    </sheetView>
  </sheetViews>
  <sheetFormatPr baseColWidth="10" defaultColWidth="11.44140625" defaultRowHeight="13.8" x14ac:dyDescent="0.25"/>
  <cols>
    <col min="1" max="1" width="8.33203125" style="1" customWidth="1"/>
    <col min="2" max="2" width="28.6640625" style="23" customWidth="1"/>
    <col min="3" max="3" width="15.5546875" style="1" customWidth="1"/>
    <col min="4" max="4" width="33.109375" style="23" customWidth="1"/>
    <col min="5" max="5" width="21.33203125" style="23" customWidth="1"/>
    <col min="6" max="6" width="24" style="23" customWidth="1"/>
    <col min="7" max="7" width="16.88671875" style="23" customWidth="1"/>
    <col min="8" max="9" width="22.33203125" style="23" customWidth="1"/>
    <col min="10" max="10" width="23.5546875" style="23" customWidth="1"/>
    <col min="11" max="11" width="28.44140625" style="23" customWidth="1"/>
    <col min="12" max="12" width="20.88671875" style="23" customWidth="1"/>
    <col min="13" max="13" width="21.33203125" style="23" customWidth="1"/>
    <col min="14" max="14" width="22.6640625" style="23" customWidth="1"/>
    <col min="15" max="15" width="20.5546875" style="23" customWidth="1"/>
    <col min="16" max="16" width="14.44140625" style="1" customWidth="1"/>
    <col min="17" max="16384" width="11.44140625" style="1"/>
  </cols>
  <sheetData>
    <row r="1" spans="1:17" x14ac:dyDescent="0.25">
      <c r="A1" s="3"/>
      <c r="B1" s="72"/>
      <c r="C1" s="3"/>
      <c r="D1" s="72"/>
      <c r="E1" s="72"/>
      <c r="F1" s="72"/>
      <c r="G1" s="72"/>
      <c r="H1" s="72"/>
      <c r="I1" s="72"/>
      <c r="J1" s="72"/>
      <c r="K1" s="72"/>
      <c r="L1" s="72"/>
      <c r="M1" s="72"/>
      <c r="N1" s="72"/>
      <c r="O1" s="72"/>
      <c r="P1" s="3"/>
      <c r="Q1" s="3"/>
    </row>
    <row r="2" spans="1:17" x14ac:dyDescent="0.25">
      <c r="A2" s="3"/>
      <c r="B2" s="72"/>
      <c r="C2" s="3"/>
      <c r="D2" s="72"/>
      <c r="E2" s="72"/>
      <c r="F2" s="72"/>
      <c r="G2" s="72"/>
      <c r="H2" s="72"/>
      <c r="I2" s="72"/>
      <c r="J2" s="72"/>
      <c r="K2" s="72"/>
      <c r="L2" s="72"/>
      <c r="M2" s="72"/>
      <c r="N2" s="72"/>
      <c r="O2" s="72"/>
      <c r="P2" s="3"/>
      <c r="Q2" s="3"/>
    </row>
    <row r="3" spans="1:17" ht="48.75" customHeight="1" x14ac:dyDescent="0.25">
      <c r="A3" s="125" t="s">
        <v>16</v>
      </c>
      <c r="B3" s="125"/>
      <c r="C3" s="125"/>
      <c r="D3" s="125"/>
      <c r="E3" s="125"/>
      <c r="F3" s="125"/>
      <c r="G3" s="125"/>
      <c r="H3" s="125"/>
      <c r="I3" s="125"/>
      <c r="J3" s="125"/>
      <c r="K3" s="125"/>
      <c r="L3" s="125"/>
      <c r="M3" s="125"/>
      <c r="N3" s="125"/>
      <c r="O3" s="125"/>
      <c r="P3" s="125"/>
      <c r="Q3" s="3"/>
    </row>
    <row r="4" spans="1:17" ht="17.399999999999999" x14ac:dyDescent="0.3">
      <c r="A4" s="3"/>
      <c r="B4" s="74"/>
      <c r="C4" s="75"/>
      <c r="D4" s="74"/>
      <c r="E4" s="74"/>
      <c r="F4" s="74"/>
      <c r="G4" s="74"/>
      <c r="H4" s="74"/>
      <c r="I4" s="118"/>
      <c r="J4" s="74"/>
      <c r="K4" s="74"/>
      <c r="L4" s="74"/>
      <c r="M4" s="74"/>
      <c r="N4" s="101"/>
      <c r="O4" s="74"/>
      <c r="P4" s="3"/>
      <c r="Q4" s="3"/>
    </row>
    <row r="5" spans="1:17" customFormat="1" ht="21" x14ac:dyDescent="0.4">
      <c r="A5" s="135" t="s">
        <v>15</v>
      </c>
      <c r="B5" s="135"/>
      <c r="C5" s="135"/>
      <c r="D5" s="135"/>
      <c r="E5" s="135"/>
      <c r="F5" s="135"/>
      <c r="G5" s="135"/>
      <c r="H5" s="135"/>
      <c r="I5" s="135"/>
      <c r="J5" s="135"/>
      <c r="K5" s="135"/>
      <c r="L5" s="135"/>
      <c r="M5" s="135"/>
      <c r="N5" s="135"/>
      <c r="O5" s="135"/>
      <c r="P5" s="135"/>
      <c r="Q5" s="76"/>
    </row>
    <row r="6" spans="1:17" customFormat="1" ht="21" x14ac:dyDescent="0.4">
      <c r="A6" s="136" t="s">
        <v>68</v>
      </c>
      <c r="B6" s="137"/>
      <c r="C6" s="137"/>
      <c r="D6" s="137"/>
      <c r="E6" s="137"/>
      <c r="F6" s="137"/>
      <c r="G6" s="137"/>
      <c r="H6" s="137"/>
      <c r="I6" s="137"/>
      <c r="J6" s="137"/>
      <c r="K6" s="137"/>
      <c r="L6" s="137"/>
      <c r="M6" s="137"/>
      <c r="N6" s="137"/>
      <c r="O6" s="137"/>
      <c r="P6" s="137"/>
      <c r="Q6" s="77"/>
    </row>
    <row r="7" spans="1:17" customFormat="1" ht="21" x14ac:dyDescent="0.4">
      <c r="A7" s="98"/>
      <c r="B7" s="98"/>
      <c r="C7" s="98"/>
      <c r="D7" s="98"/>
      <c r="E7" s="98"/>
      <c r="F7" s="98"/>
      <c r="G7" s="98"/>
      <c r="H7" s="98"/>
      <c r="I7" s="119"/>
      <c r="J7" s="98"/>
      <c r="K7" s="98"/>
      <c r="L7" s="98"/>
      <c r="M7" s="98"/>
      <c r="N7" s="102"/>
      <c r="O7" s="98"/>
      <c r="P7" s="98"/>
      <c r="Q7" s="78"/>
    </row>
    <row r="8" spans="1:17" ht="21" x14ac:dyDescent="0.4">
      <c r="A8" s="138" t="s">
        <v>151</v>
      </c>
      <c r="B8" s="138"/>
      <c r="C8" s="138"/>
      <c r="D8" s="138"/>
      <c r="E8" s="138"/>
      <c r="F8" s="138"/>
      <c r="G8" s="138"/>
      <c r="H8" s="138"/>
      <c r="I8" s="138"/>
      <c r="J8" s="138"/>
      <c r="K8" s="138"/>
      <c r="L8" s="138"/>
      <c r="M8" s="138"/>
      <c r="N8" s="138"/>
      <c r="O8" s="138"/>
      <c r="P8" s="138"/>
      <c r="Q8" s="3"/>
    </row>
    <row r="9" spans="1:17" x14ac:dyDescent="0.25">
      <c r="A9" s="3"/>
      <c r="B9" s="72"/>
      <c r="C9" s="72"/>
      <c r="D9" s="72"/>
      <c r="E9" s="72"/>
      <c r="F9" s="72"/>
      <c r="G9" s="72"/>
      <c r="H9" s="72"/>
      <c r="I9" s="72"/>
      <c r="J9" s="72"/>
      <c r="K9" s="72"/>
      <c r="L9" s="72"/>
      <c r="M9" s="72"/>
      <c r="N9" s="72"/>
      <c r="O9" s="72"/>
      <c r="P9" s="72"/>
      <c r="Q9" s="3"/>
    </row>
    <row r="10" spans="1:17" ht="17.399999999999999" x14ac:dyDescent="0.3">
      <c r="A10" s="3"/>
      <c r="B10" s="58"/>
      <c r="C10" s="58"/>
      <c r="D10" s="58"/>
      <c r="E10" s="58"/>
      <c r="F10" s="58"/>
      <c r="G10" s="58"/>
      <c r="H10" s="58"/>
      <c r="I10" s="58"/>
      <c r="J10" s="58"/>
      <c r="K10" s="58"/>
      <c r="L10" s="58"/>
      <c r="M10" s="58"/>
      <c r="N10" s="58"/>
      <c r="O10" s="58"/>
      <c r="P10" s="58"/>
      <c r="Q10" s="3"/>
    </row>
    <row r="11" spans="1:17" ht="17.399999999999999" x14ac:dyDescent="0.3">
      <c r="A11" s="3"/>
      <c r="B11" s="58"/>
      <c r="C11" s="58"/>
      <c r="D11" s="58"/>
      <c r="E11" s="58"/>
      <c r="F11" s="58"/>
      <c r="G11" s="58"/>
      <c r="H11" s="58"/>
      <c r="I11" s="58"/>
      <c r="J11" s="58"/>
      <c r="K11" s="58"/>
      <c r="L11" s="58"/>
      <c r="M11" s="58"/>
      <c r="N11" s="58"/>
      <c r="O11" s="58"/>
      <c r="P11" s="58"/>
      <c r="Q11" s="3"/>
    </row>
    <row r="12" spans="1:17" ht="17.399999999999999" x14ac:dyDescent="0.3">
      <c r="A12" s="3"/>
      <c r="B12" s="58"/>
      <c r="C12" s="58"/>
      <c r="D12" s="58"/>
      <c r="E12" s="58"/>
      <c r="F12" s="58"/>
      <c r="G12" s="58"/>
      <c r="H12" s="58"/>
      <c r="I12" s="58"/>
      <c r="J12" s="58"/>
      <c r="K12" s="58"/>
      <c r="L12" s="58"/>
      <c r="M12" s="58"/>
      <c r="N12" s="58"/>
      <c r="O12" s="58"/>
      <c r="P12" s="58"/>
      <c r="Q12" s="3"/>
    </row>
    <row r="13" spans="1:17" ht="17.399999999999999" x14ac:dyDescent="0.3">
      <c r="A13" s="3"/>
      <c r="B13" s="58"/>
      <c r="C13" s="58"/>
      <c r="D13" s="58"/>
      <c r="E13" s="58"/>
      <c r="F13" s="58"/>
      <c r="G13" s="58"/>
      <c r="H13" s="58"/>
      <c r="I13" s="58"/>
      <c r="J13" s="58"/>
      <c r="K13" s="58"/>
      <c r="L13" s="58"/>
      <c r="M13" s="58"/>
      <c r="N13" s="58"/>
      <c r="O13" s="58"/>
      <c r="P13" s="58"/>
      <c r="Q13" s="3"/>
    </row>
    <row r="14" spans="1:17" ht="17.399999999999999" x14ac:dyDescent="0.3">
      <c r="A14" s="3"/>
      <c r="B14" s="58"/>
      <c r="C14" s="58"/>
      <c r="D14" s="58"/>
      <c r="E14" s="58"/>
      <c r="F14" s="58"/>
      <c r="G14" s="58"/>
      <c r="H14" s="58"/>
      <c r="I14" s="58"/>
      <c r="J14" s="58"/>
      <c r="K14" s="58"/>
      <c r="L14" s="58"/>
      <c r="M14" s="58"/>
      <c r="N14" s="58"/>
      <c r="O14" s="58"/>
      <c r="P14" s="58"/>
      <c r="Q14" s="3"/>
    </row>
    <row r="15" spans="1:17" ht="17.399999999999999" x14ac:dyDescent="0.3">
      <c r="A15" s="3"/>
      <c r="B15" s="58"/>
      <c r="C15" s="58"/>
      <c r="D15" s="58"/>
      <c r="E15" s="58"/>
      <c r="F15" s="58"/>
      <c r="G15" s="58"/>
      <c r="H15" s="58"/>
      <c r="I15" s="58"/>
      <c r="J15" s="58"/>
      <c r="K15" s="58"/>
      <c r="L15" s="58"/>
      <c r="M15" s="58"/>
      <c r="N15" s="58"/>
      <c r="O15" s="58"/>
      <c r="P15" s="58"/>
      <c r="Q15" s="3"/>
    </row>
    <row r="16" spans="1:17" ht="17.399999999999999" x14ac:dyDescent="0.3">
      <c r="A16" s="3"/>
      <c r="B16" s="58"/>
      <c r="C16" s="58"/>
      <c r="D16" s="58"/>
      <c r="E16" s="58"/>
      <c r="F16" s="58"/>
      <c r="G16" s="58"/>
      <c r="H16" s="58"/>
      <c r="I16" s="58"/>
      <c r="J16" s="58"/>
      <c r="K16" s="58"/>
      <c r="L16" s="58"/>
      <c r="M16" s="58"/>
      <c r="N16" s="58"/>
      <c r="O16" s="58"/>
      <c r="P16" s="58"/>
      <c r="Q16" s="3"/>
    </row>
    <row r="17" spans="1:17" ht="17.399999999999999" x14ac:dyDescent="0.3">
      <c r="A17" s="3"/>
      <c r="B17" s="58"/>
      <c r="C17" s="58"/>
      <c r="D17" s="58"/>
      <c r="E17" s="58"/>
      <c r="F17" s="58"/>
      <c r="G17" s="58"/>
      <c r="H17" s="58"/>
      <c r="I17" s="58"/>
      <c r="J17" s="58"/>
      <c r="K17" s="58"/>
      <c r="L17" s="58"/>
      <c r="M17" s="58"/>
      <c r="N17" s="58"/>
      <c r="O17" s="58"/>
      <c r="P17" s="58"/>
      <c r="Q17" s="3"/>
    </row>
    <row r="18" spans="1:17" ht="17.399999999999999" x14ac:dyDescent="0.3">
      <c r="A18" s="3"/>
      <c r="B18" s="58"/>
      <c r="C18" s="58"/>
      <c r="D18" s="58"/>
      <c r="E18" s="58"/>
      <c r="F18" s="58"/>
      <c r="G18" s="58"/>
      <c r="H18" s="58"/>
      <c r="I18" s="58"/>
      <c r="J18" s="58"/>
      <c r="K18" s="58"/>
      <c r="L18" s="58"/>
      <c r="M18" s="58"/>
      <c r="N18" s="58"/>
      <c r="O18" s="58"/>
      <c r="P18" s="58"/>
      <c r="Q18" s="3"/>
    </row>
    <row r="19" spans="1:17" ht="17.399999999999999" x14ac:dyDescent="0.3">
      <c r="A19" s="3"/>
      <c r="B19" s="58"/>
      <c r="C19" s="58"/>
      <c r="D19" s="58"/>
      <c r="E19" s="58"/>
      <c r="F19" s="58"/>
      <c r="G19" s="58"/>
      <c r="H19" s="58"/>
      <c r="I19" s="58"/>
      <c r="J19" s="58"/>
      <c r="K19" s="58"/>
      <c r="L19" s="58"/>
      <c r="M19" s="58"/>
      <c r="N19" s="58"/>
      <c r="O19" s="58"/>
      <c r="P19" s="58"/>
      <c r="Q19" s="3"/>
    </row>
    <row r="20" spans="1:17" ht="17.399999999999999" x14ac:dyDescent="0.3">
      <c r="A20" s="3"/>
      <c r="B20" s="58"/>
      <c r="C20" s="58"/>
      <c r="D20" s="58"/>
      <c r="E20" s="58"/>
      <c r="F20" s="58"/>
      <c r="G20" s="58"/>
      <c r="H20" s="58"/>
      <c r="I20" s="58"/>
      <c r="J20" s="58"/>
      <c r="K20" s="58"/>
      <c r="L20" s="58"/>
      <c r="M20" s="58"/>
      <c r="N20" s="58"/>
      <c r="O20" s="58"/>
      <c r="P20" s="58"/>
      <c r="Q20" s="3"/>
    </row>
    <row r="21" spans="1:17" ht="17.399999999999999" x14ac:dyDescent="0.3">
      <c r="A21" s="3"/>
      <c r="B21" s="58"/>
      <c r="C21" s="58"/>
      <c r="D21" s="58"/>
      <c r="E21" s="58"/>
      <c r="F21" s="58"/>
      <c r="G21" s="58"/>
      <c r="H21" s="58"/>
      <c r="I21" s="58"/>
      <c r="J21" s="58"/>
      <c r="K21" s="58"/>
      <c r="L21" s="58"/>
      <c r="M21" s="58"/>
      <c r="N21" s="58"/>
      <c r="O21" s="58"/>
      <c r="P21" s="58"/>
      <c r="Q21" s="3"/>
    </row>
    <row r="22" spans="1:17" ht="17.399999999999999" x14ac:dyDescent="0.3">
      <c r="A22" s="3"/>
      <c r="B22" s="58"/>
      <c r="C22" s="58"/>
      <c r="D22" s="58"/>
      <c r="E22" s="58"/>
      <c r="F22" s="58"/>
      <c r="G22" s="58"/>
      <c r="H22" s="58"/>
      <c r="I22" s="58"/>
      <c r="J22" s="58"/>
      <c r="K22" s="58"/>
      <c r="L22" s="58"/>
      <c r="M22" s="58"/>
      <c r="N22" s="58"/>
      <c r="O22" s="58"/>
      <c r="P22" s="58"/>
      <c r="Q22" s="3"/>
    </row>
    <row r="23" spans="1:17" ht="17.399999999999999" x14ac:dyDescent="0.3">
      <c r="A23" s="3"/>
      <c r="B23" s="58"/>
      <c r="C23" s="58"/>
      <c r="D23" s="58"/>
      <c r="E23" s="58"/>
      <c r="F23" s="58"/>
      <c r="G23" s="58"/>
      <c r="H23" s="58"/>
      <c r="I23" s="58"/>
      <c r="J23" s="58"/>
      <c r="K23" s="58"/>
      <c r="L23" s="58"/>
      <c r="M23" s="58"/>
      <c r="N23" s="58"/>
      <c r="O23" s="58"/>
      <c r="P23" s="58"/>
      <c r="Q23" s="3"/>
    </row>
    <row r="24" spans="1:17" ht="17.399999999999999" x14ac:dyDescent="0.3">
      <c r="A24" s="3"/>
      <c r="B24" s="58"/>
      <c r="C24" s="58"/>
      <c r="D24" s="58"/>
      <c r="E24" s="58"/>
      <c r="F24" s="58"/>
      <c r="G24" s="58"/>
      <c r="H24" s="58"/>
      <c r="I24" s="58"/>
      <c r="J24" s="58"/>
      <c r="K24" s="58"/>
      <c r="L24" s="58"/>
      <c r="M24" s="58"/>
      <c r="N24" s="58"/>
      <c r="O24" s="58"/>
      <c r="P24" s="58"/>
      <c r="Q24" s="3"/>
    </row>
    <row r="25" spans="1:17" ht="17.399999999999999" x14ac:dyDescent="0.3">
      <c r="A25" s="3"/>
      <c r="B25" s="58"/>
      <c r="C25" s="58"/>
      <c r="D25" s="58"/>
      <c r="E25" s="58"/>
      <c r="F25" s="58"/>
      <c r="G25" s="58"/>
      <c r="H25" s="58"/>
      <c r="I25" s="58"/>
      <c r="J25" s="58"/>
      <c r="K25" s="58"/>
      <c r="L25" s="58"/>
      <c r="M25" s="58"/>
      <c r="N25" s="58"/>
      <c r="O25" s="58"/>
      <c r="P25" s="58"/>
      <c r="Q25" s="3"/>
    </row>
    <row r="26" spans="1:17" ht="17.399999999999999" x14ac:dyDescent="0.3">
      <c r="A26" s="3"/>
      <c r="B26" s="58"/>
      <c r="C26" s="58"/>
      <c r="D26" s="58"/>
      <c r="E26" s="58"/>
      <c r="F26" s="58"/>
      <c r="G26" s="58"/>
      <c r="H26" s="58"/>
      <c r="I26" s="58"/>
      <c r="J26" s="58"/>
      <c r="K26" s="58"/>
      <c r="L26" s="58"/>
      <c r="M26" s="58"/>
      <c r="N26" s="58"/>
      <c r="O26" s="58"/>
      <c r="P26" s="58"/>
      <c r="Q26" s="3"/>
    </row>
    <row r="27" spans="1:17" ht="17.399999999999999" x14ac:dyDescent="0.3">
      <c r="A27" s="3"/>
      <c r="B27" s="58"/>
      <c r="C27" s="58"/>
      <c r="D27" s="58"/>
      <c r="E27" s="58"/>
      <c r="F27" s="58"/>
      <c r="G27" s="58"/>
      <c r="H27" s="58"/>
      <c r="I27" s="58"/>
      <c r="J27" s="58"/>
      <c r="K27" s="58"/>
      <c r="L27" s="58"/>
      <c r="M27" s="58"/>
      <c r="N27" s="58"/>
      <c r="O27" s="58"/>
      <c r="P27" s="58"/>
      <c r="Q27" s="3"/>
    </row>
    <row r="28" spans="1:17" ht="17.399999999999999" x14ac:dyDescent="0.3">
      <c r="A28" s="3"/>
      <c r="B28" s="58"/>
      <c r="C28" s="58"/>
      <c r="D28" s="58"/>
      <c r="E28" s="58"/>
      <c r="F28" s="58"/>
      <c r="G28" s="58"/>
      <c r="H28" s="58"/>
      <c r="I28" s="58"/>
      <c r="J28" s="58"/>
      <c r="K28" s="58"/>
      <c r="L28" s="58"/>
      <c r="M28" s="58"/>
      <c r="N28" s="58"/>
      <c r="O28" s="58"/>
      <c r="P28" s="58"/>
      <c r="Q28" s="3"/>
    </row>
    <row r="29" spans="1:17" ht="17.399999999999999" x14ac:dyDescent="0.3">
      <c r="A29" s="3"/>
      <c r="B29" s="58"/>
      <c r="C29" s="58"/>
      <c r="D29" s="58"/>
      <c r="E29" s="58"/>
      <c r="F29" s="58"/>
      <c r="G29" s="58"/>
      <c r="H29" s="58"/>
      <c r="I29" s="58"/>
      <c r="J29" s="58"/>
      <c r="K29" s="58"/>
      <c r="L29" s="58"/>
      <c r="M29" s="58"/>
      <c r="N29" s="58"/>
      <c r="O29" s="58"/>
      <c r="P29" s="58"/>
      <c r="Q29" s="3"/>
    </row>
    <row r="30" spans="1:17" ht="17.399999999999999" x14ac:dyDescent="0.3">
      <c r="A30" s="3"/>
      <c r="B30" s="58"/>
      <c r="C30" s="58"/>
      <c r="D30" s="58"/>
      <c r="E30" s="58"/>
      <c r="F30" s="58"/>
      <c r="G30" s="58"/>
      <c r="H30" s="58"/>
      <c r="I30" s="58"/>
      <c r="J30" s="58"/>
      <c r="K30" s="58"/>
      <c r="L30" s="58"/>
      <c r="M30" s="58"/>
      <c r="N30" s="58"/>
      <c r="O30" s="58"/>
      <c r="P30" s="58"/>
      <c r="Q30" s="3"/>
    </row>
    <row r="31" spans="1:17" ht="17.399999999999999" x14ac:dyDescent="0.3">
      <c r="A31" s="3"/>
      <c r="B31" s="58"/>
      <c r="C31" s="58"/>
      <c r="D31" s="58"/>
      <c r="E31" s="58"/>
      <c r="F31" s="58"/>
      <c r="G31" s="58"/>
      <c r="H31" s="58"/>
      <c r="I31" s="58"/>
      <c r="J31" s="58"/>
      <c r="K31" s="58"/>
      <c r="L31" s="58"/>
      <c r="M31" s="58"/>
      <c r="N31" s="58"/>
      <c r="O31" s="58"/>
      <c r="P31" s="58"/>
      <c r="Q31" s="3"/>
    </row>
    <row r="32" spans="1:17" ht="17.399999999999999" x14ac:dyDescent="0.3">
      <c r="A32" s="3"/>
      <c r="B32" s="58"/>
      <c r="C32" s="58"/>
      <c r="D32" s="58"/>
      <c r="E32" s="58"/>
      <c r="F32" s="58"/>
      <c r="G32" s="58"/>
      <c r="H32" s="58"/>
      <c r="I32" s="58"/>
      <c r="J32" s="58"/>
      <c r="K32" s="58"/>
      <c r="L32" s="58"/>
      <c r="M32" s="58"/>
      <c r="N32" s="58"/>
      <c r="O32" s="58"/>
      <c r="P32" s="58"/>
      <c r="Q32" s="3"/>
    </row>
    <row r="33" spans="1:17" ht="17.399999999999999" x14ac:dyDescent="0.3">
      <c r="A33" s="3"/>
      <c r="B33" s="58"/>
      <c r="C33" s="58"/>
      <c r="D33" s="58"/>
      <c r="E33" s="58"/>
      <c r="F33" s="58"/>
      <c r="G33" s="58"/>
      <c r="H33" s="58"/>
      <c r="I33" s="58"/>
      <c r="J33" s="58"/>
      <c r="K33" s="58"/>
      <c r="L33" s="58"/>
      <c r="M33" s="58"/>
      <c r="N33" s="58"/>
      <c r="O33" s="58"/>
      <c r="P33" s="58"/>
      <c r="Q33" s="3"/>
    </row>
    <row r="34" spans="1:17" ht="17.399999999999999" x14ac:dyDescent="0.3">
      <c r="A34" s="3"/>
      <c r="B34" s="58"/>
      <c r="C34" s="58"/>
      <c r="D34" s="58"/>
      <c r="E34" s="58"/>
      <c r="F34" s="58"/>
      <c r="G34" s="58"/>
      <c r="H34" s="58"/>
      <c r="I34" s="58"/>
      <c r="J34" s="58"/>
      <c r="K34" s="58"/>
      <c r="L34" s="58"/>
      <c r="M34" s="58"/>
      <c r="N34" s="58"/>
      <c r="O34" s="58"/>
      <c r="P34" s="58"/>
      <c r="Q34" s="3"/>
    </row>
    <row r="35" spans="1:17" ht="17.399999999999999" x14ac:dyDescent="0.3">
      <c r="A35" s="3"/>
      <c r="B35" s="58"/>
      <c r="C35" s="58"/>
      <c r="D35" s="58"/>
      <c r="E35" s="58"/>
      <c r="F35" s="58"/>
      <c r="G35" s="58"/>
      <c r="H35" s="58"/>
      <c r="I35" s="58"/>
      <c r="J35" s="58"/>
      <c r="K35" s="58"/>
      <c r="L35" s="58"/>
      <c r="M35" s="58"/>
      <c r="N35" s="58"/>
      <c r="O35" s="58"/>
      <c r="P35" s="58"/>
      <c r="Q35" s="3"/>
    </row>
    <row r="36" spans="1:17" ht="17.399999999999999" x14ac:dyDescent="0.3">
      <c r="A36" s="3"/>
      <c r="B36" s="58"/>
      <c r="C36" s="58"/>
      <c r="D36" s="58"/>
      <c r="E36" s="58"/>
      <c r="F36" s="58"/>
      <c r="G36" s="58"/>
      <c r="H36" s="58"/>
      <c r="I36" s="58"/>
      <c r="J36" s="58"/>
      <c r="K36" s="58"/>
      <c r="L36" s="58"/>
      <c r="M36" s="58"/>
      <c r="N36" s="58"/>
      <c r="O36" s="58"/>
      <c r="P36" s="58"/>
      <c r="Q36" s="3"/>
    </row>
    <row r="37" spans="1:17" ht="17.399999999999999" x14ac:dyDescent="0.3">
      <c r="A37" s="3"/>
      <c r="B37" s="58"/>
      <c r="C37" s="58"/>
      <c r="D37" s="58"/>
      <c r="E37" s="58"/>
      <c r="F37" s="58"/>
      <c r="G37" s="58"/>
      <c r="H37" s="58"/>
      <c r="I37" s="58"/>
      <c r="J37" s="58"/>
      <c r="K37" s="58"/>
      <c r="L37" s="58"/>
      <c r="M37" s="58"/>
      <c r="N37" s="58"/>
      <c r="O37" s="58"/>
      <c r="P37" s="58"/>
      <c r="Q37" s="3"/>
    </row>
    <row r="38" spans="1:17" ht="17.399999999999999" x14ac:dyDescent="0.3">
      <c r="A38" s="3"/>
      <c r="B38" s="58"/>
      <c r="C38" s="58"/>
      <c r="D38" s="58"/>
      <c r="E38" s="58"/>
      <c r="F38" s="58"/>
      <c r="G38" s="58"/>
      <c r="H38" s="58"/>
      <c r="I38" s="58"/>
      <c r="J38" s="58"/>
      <c r="K38" s="58"/>
      <c r="L38" s="58"/>
      <c r="M38" s="58"/>
      <c r="N38" s="58"/>
      <c r="O38" s="58"/>
      <c r="P38" s="58"/>
      <c r="Q38" s="3"/>
    </row>
    <row r="39" spans="1:17" ht="17.399999999999999" x14ac:dyDescent="0.3">
      <c r="A39" s="3"/>
      <c r="B39" s="58"/>
      <c r="C39" s="58"/>
      <c r="D39" s="58"/>
      <c r="E39" s="58"/>
      <c r="F39" s="58"/>
      <c r="G39" s="58"/>
      <c r="H39" s="58"/>
      <c r="I39" s="58"/>
      <c r="J39" s="58"/>
      <c r="K39" s="58"/>
      <c r="L39" s="58"/>
      <c r="M39" s="58"/>
      <c r="N39" s="58"/>
      <c r="O39" s="58"/>
      <c r="P39" s="58"/>
      <c r="Q39" s="3"/>
    </row>
    <row r="40" spans="1:17" ht="17.399999999999999" x14ac:dyDescent="0.3">
      <c r="A40" s="3"/>
      <c r="B40" s="58"/>
      <c r="C40" s="58"/>
      <c r="D40" s="58"/>
      <c r="E40" s="58"/>
      <c r="F40" s="58"/>
      <c r="G40" s="58"/>
      <c r="H40" s="58"/>
      <c r="I40" s="58"/>
      <c r="J40" s="58"/>
      <c r="K40" s="58"/>
      <c r="L40" s="58"/>
      <c r="M40" s="58"/>
      <c r="N40" s="58"/>
      <c r="O40" s="58"/>
      <c r="P40" s="58"/>
      <c r="Q40" s="3"/>
    </row>
    <row r="41" spans="1:17" ht="17.399999999999999" x14ac:dyDescent="0.3">
      <c r="A41" s="3"/>
      <c r="B41" s="58"/>
      <c r="C41" s="58"/>
      <c r="D41" s="58"/>
      <c r="E41" s="58"/>
      <c r="F41" s="58"/>
      <c r="G41" s="58"/>
      <c r="H41" s="58"/>
      <c r="I41" s="58"/>
      <c r="J41" s="58"/>
      <c r="K41" s="58"/>
      <c r="L41" s="58"/>
      <c r="M41" s="58"/>
      <c r="N41" s="58"/>
      <c r="O41" s="58"/>
      <c r="P41" s="58"/>
      <c r="Q41" s="3"/>
    </row>
    <row r="42" spans="1:17" ht="17.399999999999999" x14ac:dyDescent="0.3">
      <c r="A42" s="3"/>
      <c r="B42" s="58"/>
      <c r="C42" s="58"/>
      <c r="D42" s="58"/>
      <c r="E42" s="58"/>
      <c r="F42" s="58"/>
      <c r="G42" s="58"/>
      <c r="H42" s="58"/>
      <c r="I42" s="58"/>
      <c r="J42" s="58"/>
      <c r="K42" s="58"/>
      <c r="L42" s="58"/>
      <c r="M42" s="58"/>
      <c r="N42" s="58"/>
      <c r="O42" s="58"/>
      <c r="P42" s="58"/>
      <c r="Q42" s="3"/>
    </row>
    <row r="43" spans="1:17" ht="17.399999999999999" x14ac:dyDescent="0.3">
      <c r="A43" s="3"/>
      <c r="B43" s="58"/>
      <c r="C43" s="58"/>
      <c r="D43" s="58"/>
      <c r="E43" s="58"/>
      <c r="F43" s="58"/>
      <c r="G43" s="58"/>
      <c r="H43" s="58"/>
      <c r="I43" s="58"/>
      <c r="J43" s="58"/>
      <c r="K43" s="58"/>
      <c r="L43" s="58"/>
      <c r="M43" s="58"/>
      <c r="N43" s="58"/>
      <c r="O43" s="58"/>
      <c r="P43" s="58"/>
      <c r="Q43" s="3"/>
    </row>
    <row r="44" spans="1:17" ht="18" thickBot="1" x14ac:dyDescent="0.35">
      <c r="A44" s="3"/>
      <c r="B44" s="58"/>
      <c r="C44" s="58"/>
      <c r="D44" s="58"/>
      <c r="E44" s="58"/>
      <c r="F44" s="58"/>
      <c r="G44" s="58"/>
      <c r="H44" s="58"/>
      <c r="I44" s="58"/>
      <c r="J44" s="58"/>
      <c r="K44" s="58"/>
      <c r="L44" s="58"/>
      <c r="M44" s="58"/>
      <c r="N44" s="58"/>
      <c r="O44" s="58"/>
      <c r="P44" s="58"/>
      <c r="Q44" s="3"/>
    </row>
    <row r="45" spans="1:17" ht="29.25" customHeight="1" thickBot="1" x14ac:dyDescent="0.35">
      <c r="A45" s="79"/>
      <c r="B45" s="62"/>
      <c r="C45" s="132" t="s">
        <v>55</v>
      </c>
      <c r="D45" s="133"/>
      <c r="E45" s="133"/>
      <c r="F45" s="133"/>
      <c r="G45" s="133"/>
      <c r="H45" s="133"/>
      <c r="I45" s="133"/>
      <c r="J45" s="133"/>
      <c r="K45" s="133"/>
      <c r="L45" s="133"/>
      <c r="M45" s="133"/>
      <c r="N45" s="133"/>
      <c r="O45" s="134"/>
      <c r="P45" s="33"/>
      <c r="Q45" s="3"/>
    </row>
    <row r="46" spans="1:17" ht="78.75" customHeight="1" thickBot="1" x14ac:dyDescent="0.3">
      <c r="A46" s="3"/>
      <c r="B46" s="63" t="s">
        <v>14</v>
      </c>
      <c r="C46" s="59" t="s">
        <v>45</v>
      </c>
      <c r="D46" s="51" t="s">
        <v>42</v>
      </c>
      <c r="E46" s="51" t="s">
        <v>43</v>
      </c>
      <c r="F46" s="51" t="s">
        <v>44</v>
      </c>
      <c r="G46" s="51" t="s">
        <v>66</v>
      </c>
      <c r="H46" s="51" t="s">
        <v>40</v>
      </c>
      <c r="I46" s="51" t="s">
        <v>47</v>
      </c>
      <c r="J46" s="51" t="s">
        <v>48</v>
      </c>
      <c r="K46" s="51" t="s">
        <v>49</v>
      </c>
      <c r="L46" s="59" t="s">
        <v>50</v>
      </c>
      <c r="M46" s="51" t="s">
        <v>51</v>
      </c>
      <c r="N46" s="51" t="s">
        <v>65</v>
      </c>
      <c r="O46" s="60" t="s">
        <v>52</v>
      </c>
      <c r="P46" s="36" t="s">
        <v>13</v>
      </c>
      <c r="Q46" s="3"/>
    </row>
    <row r="47" spans="1:17" ht="20.25" customHeight="1" x14ac:dyDescent="0.3">
      <c r="A47" s="3"/>
      <c r="B47" s="64" t="s">
        <v>39</v>
      </c>
      <c r="C47" s="61">
        <v>1</v>
      </c>
      <c r="D47" s="32">
        <v>2</v>
      </c>
      <c r="E47" s="32">
        <v>27</v>
      </c>
      <c r="F47" s="32">
        <v>1</v>
      </c>
      <c r="G47" s="32">
        <v>11</v>
      </c>
      <c r="H47" s="32">
        <v>0</v>
      </c>
      <c r="I47" s="32">
        <v>0</v>
      </c>
      <c r="J47" s="32">
        <v>0</v>
      </c>
      <c r="K47" s="32">
        <v>1</v>
      </c>
      <c r="L47" s="61">
        <v>0</v>
      </c>
      <c r="M47" s="32">
        <v>0</v>
      </c>
      <c r="N47" s="32">
        <v>0</v>
      </c>
      <c r="O47" s="56">
        <v>0</v>
      </c>
      <c r="P47" s="31">
        <f>SUM(C47:O47)</f>
        <v>43</v>
      </c>
      <c r="Q47" s="3"/>
    </row>
    <row r="48" spans="1:17" ht="20.25" customHeight="1" x14ac:dyDescent="0.3">
      <c r="A48" s="3"/>
      <c r="B48" s="64" t="s">
        <v>64</v>
      </c>
      <c r="C48" s="61">
        <v>2</v>
      </c>
      <c r="D48" s="32">
        <v>1</v>
      </c>
      <c r="E48" s="32">
        <v>10</v>
      </c>
      <c r="F48" s="32">
        <v>0</v>
      </c>
      <c r="G48" s="32">
        <v>4</v>
      </c>
      <c r="H48" s="32">
        <v>1</v>
      </c>
      <c r="I48" s="32">
        <v>0</v>
      </c>
      <c r="J48" s="32">
        <v>0</v>
      </c>
      <c r="K48" s="32">
        <v>0</v>
      </c>
      <c r="L48" s="61">
        <v>0</v>
      </c>
      <c r="M48" s="32">
        <v>0</v>
      </c>
      <c r="N48" s="32">
        <v>1</v>
      </c>
      <c r="O48" s="56">
        <v>0</v>
      </c>
      <c r="P48" s="31">
        <f>SUM(C48:O48)</f>
        <v>19</v>
      </c>
      <c r="Q48" s="3"/>
    </row>
    <row r="49" spans="1:17" ht="20.25" customHeight="1" thickBot="1" x14ac:dyDescent="0.35">
      <c r="A49" s="3"/>
      <c r="B49" s="64" t="s">
        <v>67</v>
      </c>
      <c r="C49" s="61">
        <v>0</v>
      </c>
      <c r="D49" s="32">
        <v>0</v>
      </c>
      <c r="E49" s="32">
        <v>17</v>
      </c>
      <c r="F49" s="32">
        <v>0</v>
      </c>
      <c r="G49" s="32">
        <v>18</v>
      </c>
      <c r="H49" s="32">
        <v>0</v>
      </c>
      <c r="I49" s="32">
        <v>0</v>
      </c>
      <c r="J49" s="32">
        <v>0</v>
      </c>
      <c r="K49" s="32">
        <v>0</v>
      </c>
      <c r="L49" s="61">
        <v>0</v>
      </c>
      <c r="M49" s="32">
        <v>0</v>
      </c>
      <c r="N49" s="32">
        <v>2</v>
      </c>
      <c r="O49" s="56">
        <v>0</v>
      </c>
      <c r="P49" s="31">
        <f>SUM(C49:O49)</f>
        <v>37</v>
      </c>
      <c r="Q49" s="3"/>
    </row>
    <row r="50" spans="1:17" ht="20.25" hidden="1" customHeight="1" thickBot="1" x14ac:dyDescent="0.35">
      <c r="A50" s="3"/>
      <c r="B50" s="64"/>
      <c r="C50" s="61"/>
      <c r="D50" s="32"/>
      <c r="E50" s="32"/>
      <c r="F50" s="32"/>
      <c r="G50" s="32"/>
      <c r="H50" s="32"/>
      <c r="I50" s="32"/>
      <c r="J50" s="32"/>
      <c r="K50" s="32"/>
      <c r="L50" s="61"/>
      <c r="M50" s="32"/>
      <c r="N50" s="32"/>
      <c r="O50" s="56"/>
      <c r="P50" s="31">
        <f t="shared" ref="P50" si="0">SUM(C50:F50)</f>
        <v>0</v>
      </c>
      <c r="Q50" s="3"/>
    </row>
    <row r="51" spans="1:17" s="2" customFormat="1" ht="22.5" customHeight="1" thickBot="1" x14ac:dyDescent="0.35">
      <c r="A51" s="73"/>
      <c r="B51" s="28" t="s">
        <v>13</v>
      </c>
      <c r="C51" s="30">
        <f t="shared" ref="C51:M51" si="1">SUM(C47:C50)</f>
        <v>3</v>
      </c>
      <c r="D51" s="29">
        <f t="shared" si="1"/>
        <v>3</v>
      </c>
      <c r="E51" s="29">
        <f t="shared" si="1"/>
        <v>54</v>
      </c>
      <c r="F51" s="29">
        <f t="shared" si="1"/>
        <v>1</v>
      </c>
      <c r="G51" s="29">
        <f t="shared" si="1"/>
        <v>33</v>
      </c>
      <c r="H51" s="29">
        <f t="shared" si="1"/>
        <v>1</v>
      </c>
      <c r="I51" s="29">
        <f t="shared" si="1"/>
        <v>0</v>
      </c>
      <c r="J51" s="29">
        <f t="shared" si="1"/>
        <v>0</v>
      </c>
      <c r="K51" s="29">
        <f t="shared" si="1"/>
        <v>1</v>
      </c>
      <c r="L51" s="30">
        <f t="shared" si="1"/>
        <v>0</v>
      </c>
      <c r="M51" s="29">
        <f t="shared" si="1"/>
        <v>0</v>
      </c>
      <c r="N51" s="29">
        <f>SUM(N47:N49)</f>
        <v>3</v>
      </c>
      <c r="O51" s="57">
        <f>SUM(O47:O50)</f>
        <v>0</v>
      </c>
      <c r="P51" s="28">
        <f>SUM(C51:O51)</f>
        <v>99</v>
      </c>
      <c r="Q51" s="73"/>
    </row>
    <row r="52" spans="1:17" ht="17.399999999999999" x14ac:dyDescent="0.3">
      <c r="A52" s="3"/>
      <c r="B52" s="27" t="s">
        <v>12</v>
      </c>
      <c r="C52" s="3"/>
      <c r="D52" s="67"/>
      <c r="E52" s="68"/>
      <c r="F52" s="80"/>
      <c r="G52" s="80"/>
      <c r="H52" s="80"/>
      <c r="I52" s="80"/>
      <c r="J52" s="80"/>
      <c r="K52" s="80"/>
      <c r="L52" s="80"/>
      <c r="M52" s="80"/>
      <c r="N52" s="80"/>
      <c r="O52" s="80"/>
      <c r="P52" s="97"/>
      <c r="Q52" s="3"/>
    </row>
    <row r="53" spans="1:17" ht="17.399999999999999" x14ac:dyDescent="0.3">
      <c r="A53" s="3"/>
      <c r="B53" s="65"/>
      <c r="C53" s="3"/>
      <c r="D53" s="67"/>
      <c r="E53" s="68"/>
      <c r="F53" s="80"/>
      <c r="G53" s="80"/>
      <c r="H53" s="80"/>
      <c r="I53" s="80"/>
      <c r="J53" s="80"/>
      <c r="K53" s="80"/>
      <c r="L53" s="80"/>
      <c r="M53" s="80"/>
      <c r="N53" s="80"/>
      <c r="O53" s="80"/>
      <c r="P53" s="97"/>
      <c r="Q53" s="3"/>
    </row>
    <row r="54" spans="1:17" ht="17.399999999999999" x14ac:dyDescent="0.3">
      <c r="A54" s="3"/>
      <c r="B54" s="58"/>
      <c r="C54" s="58"/>
      <c r="D54" s="58"/>
      <c r="E54" s="58"/>
      <c r="F54" s="58"/>
      <c r="G54" s="58"/>
      <c r="H54" s="58"/>
      <c r="I54" s="58"/>
      <c r="J54" s="58"/>
      <c r="K54" s="58"/>
      <c r="L54" s="58"/>
      <c r="M54" s="58"/>
      <c r="N54" s="58"/>
      <c r="O54" s="58"/>
      <c r="P54" s="58"/>
      <c r="Q54" s="3"/>
    </row>
    <row r="55" spans="1:17" ht="17.399999999999999" x14ac:dyDescent="0.3">
      <c r="A55" s="3"/>
      <c r="B55" s="58"/>
      <c r="C55" s="58"/>
      <c r="D55" s="58"/>
      <c r="E55" s="58"/>
      <c r="F55" s="58"/>
      <c r="G55" s="58"/>
      <c r="H55" s="58"/>
      <c r="I55" s="58"/>
      <c r="J55" s="58"/>
      <c r="K55" s="58"/>
      <c r="L55" s="58"/>
      <c r="M55" s="58"/>
      <c r="N55" s="58"/>
      <c r="O55" s="58"/>
      <c r="P55" s="26"/>
      <c r="Q55" s="25"/>
    </row>
    <row r="56" spans="1:17" s="2" customFormat="1" ht="17.399999999999999" x14ac:dyDescent="0.3">
      <c r="B56" s="24"/>
      <c r="C56" s="24"/>
      <c r="D56" s="24"/>
      <c r="E56" s="24"/>
      <c r="F56" s="24"/>
      <c r="G56" s="24"/>
      <c r="H56" s="24"/>
      <c r="I56" s="24"/>
      <c r="J56" s="24"/>
      <c r="K56" s="24"/>
      <c r="L56" s="24"/>
      <c r="M56" s="24"/>
      <c r="N56" s="24"/>
      <c r="O56" s="24"/>
      <c r="P56" s="24"/>
    </row>
  </sheetData>
  <mergeCells count="5">
    <mergeCell ref="C45:O45"/>
    <mergeCell ref="A5:P5"/>
    <mergeCell ref="A6:P6"/>
    <mergeCell ref="A8:P8"/>
    <mergeCell ref="A3:P3"/>
  </mergeCells>
  <printOptions horizontalCentered="1"/>
  <pageMargins left="0.70866141732283505" right="0.70866141732283505" top="0.74803149606299202" bottom="0.74803149606299202" header="0.31496062992126" footer="0.31496062992126"/>
  <pageSetup scale="3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10</vt:i4>
      </vt:variant>
    </vt:vector>
  </HeadingPairs>
  <TitlesOfParts>
    <vt:vector size="18" baseType="lpstr">
      <vt:lpstr>ASISTENCIAS 3ER T</vt:lpstr>
      <vt:lpstr>ÁREAS TÉCNICAS</vt:lpstr>
      <vt:lpstr>TIPO DE ASISTENCIA</vt:lpstr>
      <vt:lpstr>SERIVICIOS BRINDADOS</vt:lpstr>
      <vt:lpstr>RESULTADOS ASIST.</vt:lpstr>
      <vt:lpstr>GRAFICO 1 T3</vt:lpstr>
      <vt:lpstr>GRAFICO 2 T3</vt:lpstr>
      <vt:lpstr>GRAFICO 2 TIPOS DE ASISTENCIAS</vt:lpstr>
      <vt:lpstr>'ASISTENCIAS 3ER T'!Área_de_impresión</vt:lpstr>
      <vt:lpstr>'GRAFICO 1 T3'!Área_de_impresión</vt:lpstr>
      <vt:lpstr>'GRAFICO 2 T3'!Área_de_impresión</vt:lpstr>
      <vt:lpstr>'GRAFICO 2 TIPOS DE ASISTENCIAS'!Área_de_impresión</vt:lpstr>
      <vt:lpstr>'RESULTADOS ASIST.'!Área_de_impresión</vt:lpstr>
      <vt:lpstr>Áreas_Técnicas</vt:lpstr>
      <vt:lpstr>Dirección_de_Cartografía</vt:lpstr>
      <vt:lpstr>Dirección_de_Geodesia</vt:lpstr>
      <vt:lpstr>Dirección_de_Geografía</vt:lpstr>
      <vt:lpstr>Servicio_brindado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francisco.delarosa</dc:creator>
  <cp:lastModifiedBy>Laura Guzmán Aybar</cp:lastModifiedBy>
  <cp:lastPrinted>2023-10-12T15:10:41Z</cp:lastPrinted>
  <dcterms:created xsi:type="dcterms:W3CDTF">2015-05-19T13:29:46Z</dcterms:created>
  <dcterms:modified xsi:type="dcterms:W3CDTF">2023-10-12T15:11:40Z</dcterms:modified>
</cp:coreProperties>
</file>