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Mayo Fijo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G6" i="1"/>
  <c r="E6" i="1"/>
  <c r="L5" i="1"/>
  <c r="L6" i="1" s="1"/>
  <c r="K5" i="1"/>
  <c r="K6" i="1" s="1"/>
  <c r="J5" i="1"/>
  <c r="J6" i="1" s="1"/>
  <c r="I5" i="1"/>
  <c r="I6" i="1" s="1"/>
  <c r="H5" i="1"/>
  <c r="F5" i="1" s="1"/>
  <c r="F6" i="1" l="1"/>
  <c r="N5" i="1"/>
  <c r="N6" i="1" s="1"/>
  <c r="H6" i="1"/>
</calcChain>
</file>

<file path=xl/sharedStrings.xml><?xml version="1.0" encoding="utf-8"?>
<sst xmlns="http://schemas.openxmlformats.org/spreadsheetml/2006/main" count="18" uniqueCount="18">
  <si>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</si>
  <si>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</si>
  <si>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</si>
  <si>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</si>
  <si>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</si>
  <si>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</si>
  <si>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</si>
  <si>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</si>
  <si>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</si>
  <si>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</si>
  <si>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</si>
  <si>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SEGURIDAD SOCIAL PADRES</t>
  </si>
  <si>
    <t>SUELDO NETO</t>
  </si>
  <si>
    <t xml:space="preserve">Alejandro Zacarias Jimenez Reyes </t>
  </si>
  <si>
    <t xml:space="preserve">Director Nacional </t>
  </si>
  <si>
    <t xml:space="preserve">Fijo </t>
  </si>
  <si>
    <t>INSTITUTO GEOGRÁFICO NACIONAL JOSÉ JOAQUÍN HUNGRÍA MORELL</t>
  </si>
  <si>
    <t>NÓMINA DE PAGO DEL PERSONAL FIJO -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</si>
</sst>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3" fontId="5" fillId="0" borderId="8" xfId="1" applyFont="1" applyFill="1" applyBorder="1" applyAlignment="1"/>
    <xf numFmtId="43" fontId="5" fillId="0" borderId="9" xfId="1" applyFont="1" applyFill="1" applyBorder="1" applyAlignment="1"/>
    <xf numFmtId="43" fontId="8" fillId="0" borderId="9" xfId="1" applyFont="1" applyFill="1" applyBorder="1" applyAlignment="1"/>
    <xf numFmtId="43" fontId="5" fillId="0" borderId="10" xfId="0" applyNumberFormat="1" applyFont="1" applyFill="1" applyBorder="1" applyAlignment="1"/>
    <xf numFmtId="0" fontId="6" fillId="0" borderId="0" xfId="0" applyFont="1" applyFill="1" applyAlignment="1"/>
    <xf numFmtId="43" fontId="6" fillId="0" borderId="11" xfId="0" applyNumberFormat="1" applyFont="1" applyFill="1" applyBorder="1" applyAlignment="1"/>
    <xf numFmtId="43" fontId="6" fillId="0" borderId="12" xfId="0" applyNumberFormat="1" applyFont="1" applyFill="1" applyBorder="1" applyAlignment="1"/>
    <xf numFmtId="43" fontId="6" fillId="0" borderId="13" xfId="0" applyNumberFormat="1" applyFont="1" applyFill="1" applyBorder="1" applyAlignment="1"/>
    <xf numFmtId="0" fontId="7" fillId="0" borderId="0" xfId="0" applyFont="1" applyFill="1" applyAlignment="1"/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C2" sqref="C2:J2"/>
    </sheetView>
  </sheetViews>
  <sheetFormatPr baseColWidth="10" defaultRowHeight="15" x14ac:dyDescent="0.25"/>
  <cols>
    <col min="1" max="1" width="2" bestFit="1" customWidth="1"/>
    <col min="2" max="2" width="31.5703125" bestFit="1" customWidth="1"/>
    <col min="3" max="3" width="16.85546875" style="37" bestFit="1" customWidth="1"/>
    <col min="4" max="4" width="7" bestFit="1" customWidth="1"/>
    <col min="5" max="5" width="15.28515625" bestFit="1" customWidth="1"/>
    <col min="8" max="8" width="15.28515625" customWidth="1"/>
    <col min="9" max="9" width="12.7109375" bestFit="1" customWidth="1"/>
    <col min="10" max="10" width="13.7109375" bestFit="1" customWidth="1"/>
    <col min="11" max="11" width="14.140625" bestFit="1" customWidth="1"/>
    <col min="12" max="12" width="14.28515625" bestFit="1" customWidth="1"/>
    <col min="13" max="13" width="22.5703125" bestFit="1" customWidth="1"/>
    <col min="14" max="14" width="14.42578125" customWidth="1"/>
  </cols>
  <sheetData>
    <row r="1" spans="1:15" x14ac:dyDescent="0.25">
      <c r="A1" s="20"/>
      <c r="B1" s="20"/>
      <c r="C1" s="2" t="s">
        <v>16</v>
      </c>
      <c r="D1" s="2"/>
      <c r="E1" s="2"/>
      <c r="F1" s="2"/>
      <c r="G1" s="2"/>
      <c r="H1" s="2"/>
      <c r="I1" s="2"/>
      <c r="J1" s="2"/>
      <c r="K1" s="20"/>
      <c r="L1" s="20"/>
      <c r="M1" s="20"/>
      <c r="N1" s="20"/>
      <c r="O1" s="1"/>
    </row>
    <row r="2" spans="1:15" x14ac:dyDescent="0.25">
      <c r="A2" s="3"/>
      <c r="B2" s="3"/>
      <c r="C2" s="4" t="s">
        <v>17</v>
      </c>
      <c r="D2" s="4"/>
      <c r="E2" s="4"/>
      <c r="F2" s="4"/>
      <c r="G2" s="4"/>
      <c r="H2" s="4"/>
      <c r="I2" s="4"/>
      <c r="J2" s="4"/>
      <c r="K2" s="3"/>
      <c r="L2" s="3"/>
      <c r="M2" s="20"/>
      <c r="N2" s="20"/>
      <c r="O2" s="1"/>
    </row>
    <row r="3" spans="1:15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1"/>
      <c r="M3" s="21"/>
      <c r="N3" s="21"/>
      <c r="O3" s="6"/>
    </row>
    <row r="4" spans="1:15" ht="15.75" thickBot="1" x14ac:dyDescent="0.3">
      <c r="A4" s="7"/>
      <c r="B4" s="8" t="s">
        <v>0</v>
      </c>
      <c r="C4" s="33" t="s">
        <v>1</v>
      </c>
      <c r="D4" s="9" t="s">
        <v>2</v>
      </c>
      <c r="E4" s="22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23" t="s">
        <v>11</v>
      </c>
      <c r="N4" s="11" t="s">
        <v>12</v>
      </c>
      <c r="O4" s="12"/>
    </row>
    <row r="5" spans="1:15" ht="15.75" thickBot="1" x14ac:dyDescent="0.3">
      <c r="A5" s="13">
        <v>1</v>
      </c>
      <c r="B5" s="14" t="s">
        <v>13</v>
      </c>
      <c r="C5" s="34" t="s">
        <v>14</v>
      </c>
      <c r="D5" s="15" t="s">
        <v>15</v>
      </c>
      <c r="E5" s="24">
        <v>275000</v>
      </c>
      <c r="F5" s="25">
        <f>ROUND(IF(((E5-H5-I5)&gt;34106.75)*((E5-H5-I5)&lt;51160.08),(((E5-H5-I5)-34106.75)*0.15),+IF(((E5-H5-I5)&gt;51160.08)*((E5-H5-I5)&lt;71055.58),((((E5-H5-I5)-51160.08)*0.2)+2558),+IF((E5-H5-I5)&gt;71055.58,(((E5-H5-I5)-71055.58)*25%)+6537.17,0))),2)</f>
        <v>55360.1</v>
      </c>
      <c r="G5" s="25">
        <v>25</v>
      </c>
      <c r="H5" s="25">
        <f>ROUND(IF((E5)&gt;(9855*20),((9855*20)*0.0287),(E5)*0.0287),2)</f>
        <v>5656.77</v>
      </c>
      <c r="I5" s="25">
        <f>ROUND(IF((E5)&gt;(9855*10),((9855*10)*0.0304),(E5)*0.0304),2)</f>
        <v>2995.92</v>
      </c>
      <c r="J5" s="25">
        <f>ROUND(IF((E5)&gt;(9855*10),((9855*10)*0.0709),(E5)*0.0709),2)</f>
        <v>6987.2</v>
      </c>
      <c r="K5" s="25">
        <f>ROUND(IF((E5)&gt;(9855*20),((9855*20)*0.071),(E5)*0.071),2)</f>
        <v>13994.1</v>
      </c>
      <c r="L5" s="26">
        <f>+ROUND(IF(E5&gt;(9855*4),((9855*4)*0.011),E5*0.011),2)</f>
        <v>433.62</v>
      </c>
      <c r="M5" s="26"/>
      <c r="N5" s="27">
        <f>E5-G5-F5-H5-I5-M5</f>
        <v>210962.21</v>
      </c>
      <c r="O5" s="16"/>
    </row>
    <row r="6" spans="1:15" ht="15.75" thickBot="1" x14ac:dyDescent="0.3">
      <c r="A6" s="28"/>
      <c r="B6" s="28"/>
      <c r="C6" s="35"/>
      <c r="D6" s="18"/>
      <c r="E6" s="29">
        <f>SUM(E5)</f>
        <v>275000</v>
      </c>
      <c r="F6" s="30">
        <f t="shared" ref="F6:N6" si="0">SUM(F5)</f>
        <v>55360.1</v>
      </c>
      <c r="G6" s="30">
        <f t="shared" si="0"/>
        <v>25</v>
      </c>
      <c r="H6" s="30">
        <f t="shared" si="0"/>
        <v>5656.77</v>
      </c>
      <c r="I6" s="30">
        <f t="shared" si="0"/>
        <v>2995.92</v>
      </c>
      <c r="J6" s="30">
        <f t="shared" si="0"/>
        <v>6987.2</v>
      </c>
      <c r="K6" s="30">
        <f t="shared" si="0"/>
        <v>13994.1</v>
      </c>
      <c r="L6" s="30">
        <f t="shared" si="0"/>
        <v>433.62</v>
      </c>
      <c r="M6" s="30">
        <f t="shared" si="0"/>
        <v>0</v>
      </c>
      <c r="N6" s="31">
        <f t="shared" si="0"/>
        <v>210962.21</v>
      </c>
      <c r="O6" s="17"/>
    </row>
    <row r="7" spans="1:15" x14ac:dyDescent="0.25">
      <c r="A7" s="32"/>
      <c r="B7" s="32"/>
      <c r="C7" s="36"/>
      <c r="D7" s="19"/>
      <c r="E7" s="32"/>
      <c r="F7" s="32"/>
      <c r="G7" s="32"/>
      <c r="H7" s="32"/>
      <c r="I7" s="32"/>
      <c r="J7" s="32"/>
      <c r="K7" s="32"/>
      <c r="L7" s="32"/>
      <c r="M7" s="32"/>
      <c r="N7" s="32"/>
      <c r="O7" s="12"/>
    </row>
    <row r="14" spans="1:15" x14ac:dyDescent="0.25">
      <c r="E14" s="37"/>
    </row>
  </sheetData>
  <mergeCells count="5">
    <mergeCell ref="C1:J1"/>
    <mergeCell ref="C2:J2"/>
    <mergeCell ref="A3:E3"/>
    <mergeCell ref="F3:H3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Fijo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2017-11-29T14:49:21Z</dcterms:created>
  <dcterms:modified xsi:type="dcterms:W3CDTF">2017-11-29T14:51:55Z</dcterms:modified>
</cp:coreProperties>
</file>