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2/Agosto/"/>
    </mc:Choice>
  </mc:AlternateContent>
  <xr:revisionPtr revIDLastSave="0" documentId="8_{3B6022CF-976E-47A1-B1C5-0F8D11D650F7}" xr6:coauthVersionLast="36" xr6:coauthVersionMax="36" xr10:uidLastSave="{00000000-0000-0000-0000-000000000000}"/>
  <bookViews>
    <workbookView xWindow="0" yWindow="0" windowWidth="28800" windowHeight="12105" xr2:uid="{0986B3B4-207C-48AC-80D7-0D2645C6B46D}"/>
  </bookViews>
  <sheets>
    <sheet name="Nomina Periodo Probatorio " sheetId="1" r:id="rId1"/>
  </sheets>
  <externalReferences>
    <externalReference r:id="rId2"/>
  </externalReferences>
  <definedNames>
    <definedName name="_xlnm.Print_Area" localSheetId="0">'Nomina Periodo Probatorio '!$A$1:$O$47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M13" i="1"/>
  <c r="L13" i="1"/>
  <c r="I13" i="1"/>
  <c r="G13" i="1"/>
  <c r="E17" i="1" s="1"/>
  <c r="N12" i="1"/>
  <c r="M12" i="1"/>
  <c r="L12" i="1"/>
  <c r="K12" i="1"/>
  <c r="J12" i="1"/>
  <c r="H12" i="1"/>
  <c r="O12" i="1" s="1"/>
  <c r="N11" i="1"/>
  <c r="M11" i="1"/>
  <c r="L11" i="1"/>
  <c r="K11" i="1"/>
  <c r="K13" i="1" s="1"/>
  <c r="J11" i="1"/>
  <c r="H11" i="1" s="1"/>
  <c r="A7" i="1"/>
  <c r="H13" i="1" l="1"/>
  <c r="O11" i="1"/>
  <c r="O13" i="1" s="1"/>
  <c r="J13" i="1"/>
</calcChain>
</file>

<file path=xl/sharedStrings.xml><?xml version="1.0" encoding="utf-8"?>
<sst xmlns="http://schemas.openxmlformats.org/spreadsheetml/2006/main" count="37" uniqueCount="34">
  <si>
    <t>NOMINA DE PAGO DEL PERSONAL EN PERIODO PROBATORIO</t>
  </si>
  <si>
    <t>En RD$</t>
  </si>
  <si>
    <t xml:space="preserve">No. </t>
  </si>
  <si>
    <t>NOMBRE</t>
  </si>
  <si>
    <t>GENERO</t>
  </si>
  <si>
    <t>DEPARTAMENTO</t>
  </si>
  <si>
    <t>CARGO</t>
  </si>
  <si>
    <t>ESTATUS</t>
  </si>
  <si>
    <t>SUELDO(RD$)</t>
  </si>
  <si>
    <t>ISR(RD$)</t>
  </si>
  <si>
    <t>INAVI</t>
  </si>
  <si>
    <t>AFP EMPLEADO</t>
  </si>
  <si>
    <t>SFS EMPLEADO</t>
  </si>
  <si>
    <t>AFP EMPLEADOR</t>
  </si>
  <si>
    <t>SFS EMPLEADOR</t>
  </si>
  <si>
    <t>RIESGO LABORAL</t>
  </si>
  <si>
    <t>SUELDO NETO</t>
  </si>
  <si>
    <t xml:space="preserve">Direcceion de Cartografia </t>
  </si>
  <si>
    <t>Daily Mariela Gomez Mancebo</t>
  </si>
  <si>
    <t>F</t>
  </si>
  <si>
    <t xml:space="preserve">Direccion de Cartografia </t>
  </si>
  <si>
    <t>Analista de Cartografia</t>
  </si>
  <si>
    <t xml:space="preserve">Empleado de Carrera </t>
  </si>
  <si>
    <t xml:space="preserve">Saderis Carmona Marte </t>
  </si>
  <si>
    <t>Analista de Cartografía</t>
  </si>
  <si>
    <t xml:space="preserve">TOTAL </t>
  </si>
  <si>
    <t xml:space="preserve"> </t>
  </si>
  <si>
    <t>MONTO PAGADO POR LA INSTITUCIÓN</t>
  </si>
  <si>
    <t>Encargada de Recursos Humanos</t>
  </si>
  <si>
    <t xml:space="preserve">Encargada Adminsitrativo Financiero  </t>
  </si>
  <si>
    <t xml:space="preserve">Director Nacional  </t>
  </si>
  <si>
    <t xml:space="preserve">Caroline Ruiz </t>
  </si>
  <si>
    <t xml:space="preserve">Maria Lajara de Ruiz </t>
  </si>
  <si>
    <t xml:space="preserve">Bolivar Matias Troncosos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</si>
</sst>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7" fontId="4" fillId="0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43" fontId="3" fillId="0" borderId="10" xfId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43" fontId="4" fillId="2" borderId="15" xfId="0" applyNumberFormat="1" applyFont="1" applyFill="1" applyBorder="1" applyAlignment="1">
      <alignment horizontal="center"/>
    </xf>
    <xf numFmtId="43" fontId="2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43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3" fontId="4" fillId="0" borderId="16" xfId="1" applyFont="1" applyFill="1" applyBorder="1" applyAlignment="1">
      <alignment horizontal="left" vertical="center"/>
    </xf>
    <xf numFmtId="43" fontId="4" fillId="0" borderId="0" xfId="0" applyNumberFormat="1" applyFont="1" applyFill="1" applyBorder="1" applyAlignment="1">
      <alignment horizontal="left"/>
    </xf>
    <xf numFmtId="0" fontId="6" fillId="0" borderId="0" xfId="0" applyFont="1"/>
    <xf numFmtId="0" fontId="3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3068410</xdr:colOff>
      <xdr:row>0</xdr:row>
      <xdr:rowOff>190500</xdr:rowOff>
    </xdr:from>
    <xdr:to>
      <xdr:col>6</xdr:col>
      <xdr:colOff>1131660</xdr:colOff>
      <xdr:row>4</xdr:row>
      <xdr:rowOff>176327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99010C6F-3F0C-4F01-A06D-B52AED55468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6535" y="190500"/>
          <a:ext cx="2930525" cy="9383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mina%20de%20personal%20fijo%20agosto%202022%20-%20IGN-JJH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Fijo"/>
    </sheetNames>
    <sheetDataSet>
      <sheetData sheetId="0">
        <row r="8">
          <cell r="A8" t="str">
            <v>Mes: Agosto 2022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15F90-BF9E-4EBD-AC3E-65648EC53FDA}">
  <sheetPr>
    <pageSetUpPr fitToPage="1"/>
  </sheetPr>
  <dimension ref="A5:R56"/>
  <sheetViews>
    <sheetView showGridLines="0" tabSelected="1" zoomScale="70" zoomScaleNormal="70" workbookViewId="0">
      <selection activeCell="D27" sqref="D27"/>
    </sheetView>
  </sheetViews>
  <sheetFormatPr baseColWidth="10" defaultColWidth="11.42578125" defaultRowHeight="18.75" x14ac:dyDescent="0.3"/>
  <cols>
    <col min="1" max="1" width="6.42578125" style="1" bestFit="1" customWidth="1"/>
    <col min="2" max="2" width="43.28515625" style="1" bestFit="1" customWidth="1"/>
    <col min="3" max="3" width="12.7109375" style="1" customWidth="1"/>
    <col min="4" max="4" width="55.42578125" style="1" bestFit="1" customWidth="1"/>
    <col min="5" max="5" width="47.5703125" style="2" bestFit="1" customWidth="1"/>
    <col min="6" max="6" width="25.42578125" style="1" bestFit="1" customWidth="1"/>
    <col min="7" max="7" width="25.140625" style="1" bestFit="1" customWidth="1"/>
    <col min="8" max="8" width="22.140625" style="1" bestFit="1" customWidth="1"/>
    <col min="9" max="9" width="15.42578125" style="1" bestFit="1" customWidth="1"/>
    <col min="10" max="10" width="18.140625" style="1" customWidth="1"/>
    <col min="11" max="11" width="19.85546875" style="1" customWidth="1"/>
    <col min="12" max="12" width="21.140625" style="1" customWidth="1"/>
    <col min="13" max="13" width="20.140625" style="1" customWidth="1"/>
    <col min="14" max="14" width="18" style="1" bestFit="1" customWidth="1"/>
    <col min="15" max="15" width="22.140625" style="1" bestFit="1" customWidth="1"/>
    <col min="16" max="16" width="24.28515625" style="1" customWidth="1"/>
    <col min="17" max="16384" width="11.42578125" style="1"/>
  </cols>
  <sheetData>
    <row r="5" spans="1:15" x14ac:dyDescent="0.3">
      <c r="A5" s="3"/>
      <c r="B5" s="3"/>
      <c r="C5" s="3"/>
      <c r="D5" s="3"/>
      <c r="E5" s="4"/>
      <c r="F5" s="5"/>
      <c r="G5" s="5"/>
      <c r="H5" s="6"/>
      <c r="I5" s="5"/>
      <c r="J5" s="5"/>
      <c r="K5" s="5"/>
      <c r="L5" s="3"/>
      <c r="M5" s="5"/>
      <c r="N5" s="3"/>
      <c r="O5" s="3"/>
    </row>
    <row r="6" spans="1:15" x14ac:dyDescent="0.3">
      <c r="A6" s="7" t="s">
        <v>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3">
      <c r="A7" s="8" t="str">
        <f>+'[1]Nomina Fijo'!A8:P8</f>
        <v>Mes: Agosto 2022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9.5" thickBot="1" x14ac:dyDescent="0.35">
      <c r="A8" s="9" t="s">
        <v>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38.25" thickBot="1" x14ac:dyDescent="0.35">
      <c r="A9" s="10" t="s">
        <v>2</v>
      </c>
      <c r="B9" s="11" t="s">
        <v>3</v>
      </c>
      <c r="C9" s="11" t="s">
        <v>4</v>
      </c>
      <c r="D9" s="11" t="s">
        <v>5</v>
      </c>
      <c r="E9" s="12" t="s">
        <v>6</v>
      </c>
      <c r="F9" s="10" t="s">
        <v>7</v>
      </c>
      <c r="G9" s="11" t="s">
        <v>8</v>
      </c>
      <c r="H9" s="11" t="s">
        <v>9</v>
      </c>
      <c r="I9" s="12" t="s">
        <v>10</v>
      </c>
      <c r="J9" s="12" t="s">
        <v>11</v>
      </c>
      <c r="K9" s="12" t="s">
        <v>12</v>
      </c>
      <c r="L9" s="12" t="s">
        <v>13</v>
      </c>
      <c r="M9" s="12" t="s">
        <v>14</v>
      </c>
      <c r="N9" s="13" t="s">
        <v>15</v>
      </c>
      <c r="O9" s="10" t="s">
        <v>16</v>
      </c>
    </row>
    <row r="10" spans="1:15" ht="23.25" thickBot="1" x14ac:dyDescent="0.35">
      <c r="A10" s="14" t="s">
        <v>17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/>
    </row>
    <row r="11" spans="1:15" x14ac:dyDescent="0.3">
      <c r="A11" s="17">
        <v>2</v>
      </c>
      <c r="B11" s="18" t="s">
        <v>18</v>
      </c>
      <c r="C11" s="19" t="s">
        <v>19</v>
      </c>
      <c r="D11" s="18" t="s">
        <v>20</v>
      </c>
      <c r="E11" s="18" t="s">
        <v>21</v>
      </c>
      <c r="F11" s="18" t="s">
        <v>22</v>
      </c>
      <c r="G11" s="20">
        <v>60000</v>
      </c>
      <c r="H11" s="20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3486.64</v>
      </c>
      <c r="I11" s="20">
        <v>25</v>
      </c>
      <c r="J11" s="20">
        <f>ROUND(IF((G11)&gt;(15600*20),((15600*20)*0.0287),(G11)*0.0287),2)</f>
        <v>1722</v>
      </c>
      <c r="K11" s="20">
        <f>ROUND(IF((G11)&gt;(15600*10),((15600*10)*0.0304),(G11)*0.0304),2)</f>
        <v>1824</v>
      </c>
      <c r="L11" s="20">
        <f>ROUND(IF((G11)&gt;(15600*20),((15600*20)*0.071),(G11)*0.071),2)</f>
        <v>4260</v>
      </c>
      <c r="M11" s="20">
        <f>ROUND(IF((G11)&gt;(15600*10),((15600*10)*0.0709),(G11)*0.0709),2)</f>
        <v>4254</v>
      </c>
      <c r="N11" s="20">
        <f>+ROUND(IF(G11&gt;(15600*4),((15600*4)*0.0115),G11*0.0115),2)</f>
        <v>690</v>
      </c>
      <c r="O11" s="20">
        <f>+G11-H11-I11-J11-K11</f>
        <v>52942.36</v>
      </c>
    </row>
    <row r="12" spans="1:15" ht="19.5" thickBot="1" x14ac:dyDescent="0.35">
      <c r="A12" s="21">
        <v>3</v>
      </c>
      <c r="B12" s="18" t="s">
        <v>23</v>
      </c>
      <c r="C12" s="19" t="s">
        <v>19</v>
      </c>
      <c r="D12" s="18" t="s">
        <v>20</v>
      </c>
      <c r="E12" s="18" t="s">
        <v>24</v>
      </c>
      <c r="F12" s="18" t="s">
        <v>22</v>
      </c>
      <c r="G12" s="20">
        <v>60000</v>
      </c>
      <c r="H12" s="20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3486.64</v>
      </c>
      <c r="I12" s="20">
        <v>25</v>
      </c>
      <c r="J12" s="20">
        <f>ROUND(IF((G12)&gt;(15600*20),((15600*20)*0.0287),(G12)*0.0287),2)</f>
        <v>1722</v>
      </c>
      <c r="K12" s="20">
        <f>ROUND(IF((G12)&gt;(15600*10),((15600*10)*0.0304),(G12)*0.0304),2)</f>
        <v>1824</v>
      </c>
      <c r="L12" s="20">
        <f>ROUND(IF((G12)&gt;(15600*20),((15600*20)*0.071),(G12)*0.071),2)</f>
        <v>4260</v>
      </c>
      <c r="M12" s="20">
        <f>ROUND(IF((G12)&gt;(15600*10),((15600*10)*0.0709),(G12)*0.0709),2)</f>
        <v>4254</v>
      </c>
      <c r="N12" s="20">
        <f>+ROUND(IF(G12&gt;(15600*4),((15600*4)*0.0115),G12*0.0115),2)</f>
        <v>690</v>
      </c>
      <c r="O12" s="20">
        <f>+G12-H12-I12-J12-K12</f>
        <v>52942.36</v>
      </c>
    </row>
    <row r="13" spans="1:15" ht="19.5" thickBot="1" x14ac:dyDescent="0.35">
      <c r="A13" s="22" t="s">
        <v>25</v>
      </c>
      <c r="B13" s="23"/>
      <c r="C13" s="23"/>
      <c r="D13" s="23"/>
      <c r="E13" s="23"/>
      <c r="F13" s="24"/>
      <c r="G13" s="25">
        <f t="shared" ref="G13:O13" si="0">SUM(G10:G12)</f>
        <v>120000</v>
      </c>
      <c r="H13" s="25">
        <f t="shared" si="0"/>
        <v>6973.28</v>
      </c>
      <c r="I13" s="25">
        <f t="shared" si="0"/>
        <v>50</v>
      </c>
      <c r="J13" s="25">
        <f t="shared" si="0"/>
        <v>3444</v>
      </c>
      <c r="K13" s="25">
        <f t="shared" si="0"/>
        <v>3648</v>
      </c>
      <c r="L13" s="25">
        <f t="shared" si="0"/>
        <v>8520</v>
      </c>
      <c r="M13" s="25">
        <f t="shared" si="0"/>
        <v>8508</v>
      </c>
      <c r="N13" s="25">
        <f t="shared" si="0"/>
        <v>1380</v>
      </c>
      <c r="O13" s="25">
        <f t="shared" si="0"/>
        <v>105884.72</v>
      </c>
    </row>
    <row r="14" spans="1:15" x14ac:dyDescent="0.3">
      <c r="A14" s="3"/>
      <c r="G14" s="26"/>
      <c r="H14" s="3"/>
      <c r="I14" s="3" t="s">
        <v>26</v>
      </c>
      <c r="J14" s="3"/>
      <c r="K14" s="3"/>
      <c r="L14" s="3"/>
      <c r="M14" s="3"/>
      <c r="N14" s="3"/>
    </row>
    <row r="15" spans="1:15" x14ac:dyDescent="0.3">
      <c r="A15" s="3"/>
      <c r="B15" s="3"/>
      <c r="C15" s="3"/>
      <c r="D15" s="3"/>
      <c r="E15" s="27"/>
      <c r="F15" s="28"/>
      <c r="G15" s="3"/>
      <c r="H15" s="29"/>
      <c r="I15" s="3"/>
      <c r="J15" s="29"/>
      <c r="K15" s="29"/>
      <c r="L15" s="29"/>
      <c r="M15" s="3"/>
      <c r="N15" s="3"/>
      <c r="O15" s="29"/>
    </row>
    <row r="16" spans="1:15" s="30" customFormat="1" x14ac:dyDescent="0.3">
      <c r="A16" s="3"/>
      <c r="B16" s="3"/>
      <c r="C16" s="3"/>
      <c r="D16" s="3"/>
      <c r="E16" s="27"/>
      <c r="F16" s="28"/>
      <c r="G16" s="3"/>
      <c r="H16" s="3"/>
      <c r="I16" s="3"/>
      <c r="J16" s="29"/>
      <c r="K16" s="29"/>
      <c r="L16" s="29"/>
      <c r="M16" s="29"/>
      <c r="N16" s="29"/>
      <c r="O16" s="29"/>
    </row>
    <row r="17" spans="1:16" ht="19.5" thickBot="1" x14ac:dyDescent="0.35">
      <c r="A17" s="3"/>
      <c r="D17" s="5" t="s">
        <v>27</v>
      </c>
      <c r="E17" s="31">
        <f>G13+M13+L13+N13</f>
        <v>138408</v>
      </c>
      <c r="H17" s="3"/>
      <c r="I17" s="3"/>
      <c r="J17" s="3"/>
      <c r="K17" s="29"/>
      <c r="L17" s="29"/>
      <c r="M17" s="29"/>
      <c r="N17" s="29"/>
      <c r="O17" s="26"/>
    </row>
    <row r="18" spans="1:16" ht="19.5" thickTop="1" x14ac:dyDescent="0.3">
      <c r="A18" s="3"/>
      <c r="B18" s="5"/>
      <c r="C18" s="5"/>
      <c r="D18" s="5"/>
      <c r="E18" s="32"/>
      <c r="H18" s="3"/>
      <c r="I18" s="3"/>
      <c r="J18" s="3"/>
      <c r="K18" s="29"/>
      <c r="L18" s="29"/>
      <c r="M18" s="29"/>
      <c r="N18" s="29"/>
      <c r="O18" s="26"/>
    </row>
    <row r="19" spans="1:16" x14ac:dyDescent="0.3">
      <c r="A19" s="3"/>
      <c r="B19" s="5"/>
      <c r="C19" s="5"/>
      <c r="D19" s="5"/>
      <c r="E19" s="32"/>
      <c r="G19" s="33"/>
      <c r="H19" s="3"/>
      <c r="I19" s="3"/>
      <c r="J19" s="3"/>
      <c r="K19" s="29"/>
      <c r="L19" s="29"/>
      <c r="M19" s="29"/>
      <c r="N19" s="29"/>
      <c r="O19" s="26"/>
    </row>
    <row r="20" spans="1:16" x14ac:dyDescent="0.3">
      <c r="A20" s="3"/>
      <c r="B20" s="5"/>
      <c r="C20" s="5"/>
      <c r="D20" s="5"/>
      <c r="E20" s="32"/>
      <c r="H20" s="3"/>
      <c r="I20" s="3"/>
      <c r="J20" s="3"/>
      <c r="K20" s="29"/>
      <c r="L20" s="29"/>
      <c r="M20" s="29"/>
      <c r="N20" s="29"/>
      <c r="O20" s="26"/>
    </row>
    <row r="21" spans="1:16" x14ac:dyDescent="0.3">
      <c r="A21" s="3"/>
      <c r="B21" s="5"/>
      <c r="C21" s="5"/>
      <c r="D21" s="5"/>
      <c r="E21" s="32"/>
      <c r="H21" s="3"/>
      <c r="I21" s="3"/>
      <c r="J21" s="3"/>
      <c r="K21" s="29"/>
      <c r="L21" s="29"/>
      <c r="M21" s="29"/>
      <c r="N21" s="29"/>
      <c r="O21" s="26"/>
    </row>
    <row r="22" spans="1:16" x14ac:dyDescent="0.3">
      <c r="A22" s="3"/>
      <c r="B22" s="5"/>
      <c r="C22" s="5"/>
      <c r="D22" s="3"/>
      <c r="E22" s="32"/>
      <c r="H22" s="34"/>
      <c r="I22" s="3"/>
      <c r="J22" s="3"/>
      <c r="K22" s="29"/>
      <c r="L22" s="29"/>
      <c r="M22" s="29"/>
      <c r="N22" s="29"/>
      <c r="O22" s="26"/>
    </row>
    <row r="23" spans="1:16" ht="19.5" thickBot="1" x14ac:dyDescent="0.35">
      <c r="A23" s="3"/>
      <c r="B23" s="35"/>
      <c r="C23" s="36"/>
      <c r="D23" s="3"/>
      <c r="E23" s="37"/>
      <c r="F23" s="34"/>
      <c r="G23" s="38"/>
    </row>
    <row r="24" spans="1:16" x14ac:dyDescent="0.3">
      <c r="A24" s="3"/>
      <c r="B24" s="39" t="s">
        <v>28</v>
      </c>
      <c r="C24" s="39"/>
      <c r="D24" s="3"/>
      <c r="E24" s="39" t="s">
        <v>29</v>
      </c>
      <c r="G24" s="40" t="s">
        <v>30</v>
      </c>
      <c r="H24" s="40"/>
      <c r="I24" s="40"/>
      <c r="J24" s="40"/>
    </row>
    <row r="25" spans="1:16" x14ac:dyDescent="0.3">
      <c r="A25" s="41"/>
      <c r="B25" s="1" t="s">
        <v>31</v>
      </c>
      <c r="D25" s="2"/>
      <c r="E25" s="1" t="s">
        <v>32</v>
      </c>
      <c r="G25" s="42" t="s">
        <v>33</v>
      </c>
      <c r="H25" s="42"/>
      <c r="I25" s="42"/>
      <c r="J25" s="42"/>
    </row>
    <row r="26" spans="1:16" x14ac:dyDescent="0.3">
      <c r="A26" s="43"/>
    </row>
    <row r="27" spans="1:16" x14ac:dyDescent="0.3">
      <c r="A27" s="41"/>
    </row>
    <row r="28" spans="1:16" x14ac:dyDescent="0.3">
      <c r="A28" s="41"/>
      <c r="B28" s="29"/>
      <c r="E28" s="1"/>
    </row>
    <row r="29" spans="1:16" x14ac:dyDescent="0.3">
      <c r="A29" s="3"/>
      <c r="B29" s="29"/>
      <c r="D29" s="3"/>
      <c r="E29" s="1"/>
      <c r="M29" s="33"/>
    </row>
    <row r="30" spans="1:16" x14ac:dyDescent="0.3">
      <c r="A30" s="3"/>
      <c r="B30" s="29"/>
      <c r="D30" s="3"/>
      <c r="E30" s="1"/>
      <c r="M30" s="2"/>
    </row>
    <row r="31" spans="1:16" x14ac:dyDescent="0.3">
      <c r="A31" s="3"/>
      <c r="E31" s="1"/>
      <c r="F31" s="33"/>
      <c r="M31" s="2"/>
    </row>
    <row r="32" spans="1:16" x14ac:dyDescent="0.3">
      <c r="D32"/>
      <c r="E32"/>
      <c r="F32"/>
      <c r="G32"/>
      <c r="H32"/>
      <c r="I32"/>
      <c r="J32" s="5"/>
      <c r="K32" s="5"/>
      <c r="L32" s="32"/>
      <c r="M32" s="44"/>
      <c r="N32"/>
      <c r="O32"/>
      <c r="P32"/>
    </row>
    <row r="33" spans="2:18" x14ac:dyDescent="0.3">
      <c r="D33"/>
      <c r="E33"/>
      <c r="F33"/>
      <c r="G33"/>
      <c r="H33"/>
      <c r="I33"/>
      <c r="J33" s="5"/>
      <c r="K33" s="5"/>
      <c r="L33" s="32"/>
      <c r="M33" s="44"/>
      <c r="N33"/>
      <c r="O33"/>
      <c r="P33"/>
    </row>
    <row r="34" spans="2:18" x14ac:dyDescent="0.3">
      <c r="D34"/>
      <c r="E34"/>
      <c r="F34"/>
      <c r="G34"/>
      <c r="H34"/>
      <c r="I34"/>
      <c r="J34" s="45"/>
      <c r="K34" s="3"/>
      <c r="L34" s="46"/>
      <c r="M34"/>
      <c r="N34"/>
      <c r="O34"/>
      <c r="P34"/>
    </row>
    <row r="35" spans="2:18" x14ac:dyDescent="0.3">
      <c r="D35"/>
      <c r="E35"/>
      <c r="F35"/>
      <c r="G35"/>
      <c r="H35"/>
      <c r="I35"/>
      <c r="J35" s="39"/>
      <c r="K35" s="3"/>
      <c r="L35" s="39"/>
      <c r="M35" s="44"/>
      <c r="N35"/>
      <c r="O35"/>
      <c r="P35"/>
      <c r="R35" s="26"/>
    </row>
    <row r="36" spans="2:18" x14ac:dyDescent="0.3">
      <c r="D36"/>
      <c r="E36"/>
      <c r="F36"/>
      <c r="G36"/>
      <c r="H36"/>
      <c r="I36"/>
      <c r="K36" s="3"/>
      <c r="M36" s="44"/>
      <c r="N36"/>
      <c r="O36"/>
      <c r="P36"/>
    </row>
    <row r="37" spans="2:18" x14ac:dyDescent="0.3">
      <c r="D37"/>
      <c r="E37"/>
      <c r="F37"/>
      <c r="G37"/>
      <c r="H37"/>
      <c r="I37"/>
      <c r="K37" s="2"/>
      <c r="L37" s="2"/>
      <c r="M37" s="44"/>
      <c r="N37"/>
      <c r="O37"/>
      <c r="P37"/>
    </row>
    <row r="38" spans="2:18" x14ac:dyDescent="0.3">
      <c r="B38" s="3"/>
      <c r="D38"/>
      <c r="E38"/>
      <c r="F38"/>
      <c r="G38"/>
      <c r="H38"/>
      <c r="I38"/>
      <c r="L38" s="2"/>
      <c r="M38" s="44"/>
      <c r="N38"/>
      <c r="O38"/>
      <c r="P38"/>
    </row>
    <row r="39" spans="2:18" x14ac:dyDescent="0.3">
      <c r="D39"/>
      <c r="E39"/>
      <c r="F39"/>
      <c r="G39"/>
      <c r="H39"/>
      <c r="I39"/>
      <c r="L39" s="2"/>
      <c r="M39" s="44"/>
      <c r="N39"/>
      <c r="O39"/>
      <c r="P39"/>
    </row>
    <row r="40" spans="2:18" x14ac:dyDescent="0.3">
      <c r="D40"/>
      <c r="E40"/>
      <c r="F40"/>
      <c r="G40"/>
      <c r="H40"/>
      <c r="I40"/>
      <c r="L40" s="2"/>
      <c r="M40" s="44"/>
      <c r="N40"/>
      <c r="O40"/>
      <c r="P40"/>
    </row>
    <row r="41" spans="2:18" x14ac:dyDescent="0.3">
      <c r="D41"/>
      <c r="E41"/>
      <c r="F41"/>
      <c r="G41"/>
      <c r="H41"/>
      <c r="I41"/>
      <c r="K41" s="3"/>
      <c r="L41" s="2"/>
      <c r="M41" s="44"/>
      <c r="N41"/>
      <c r="O41"/>
      <c r="P41"/>
    </row>
    <row r="42" spans="2:18" x14ac:dyDescent="0.3">
      <c r="D42"/>
      <c r="E42"/>
      <c r="F42"/>
      <c r="G42"/>
      <c r="H42"/>
      <c r="I42"/>
      <c r="K42" s="3"/>
      <c r="L42" s="33"/>
      <c r="M42" s="44"/>
      <c r="N42"/>
      <c r="O42"/>
      <c r="P42"/>
    </row>
    <row r="43" spans="2:18" x14ac:dyDescent="0.3">
      <c r="D43"/>
      <c r="E43"/>
      <c r="F43"/>
      <c r="G43"/>
      <c r="H43"/>
      <c r="I43"/>
      <c r="K43" s="2"/>
      <c r="L43" s="2"/>
      <c r="M43" s="44"/>
      <c r="N43"/>
      <c r="O43"/>
      <c r="P43"/>
    </row>
    <row r="44" spans="2:18" x14ac:dyDescent="0.3">
      <c r="D44"/>
      <c r="E44"/>
      <c r="F44"/>
      <c r="G44"/>
      <c r="H44"/>
      <c r="I44"/>
      <c r="K44" s="2"/>
      <c r="L44" s="2"/>
      <c r="M44" s="44"/>
      <c r="N44"/>
      <c r="O44"/>
      <c r="P44"/>
    </row>
    <row r="45" spans="2:18" x14ac:dyDescent="0.3">
      <c r="E45" s="1"/>
      <c r="F45" s="2"/>
    </row>
    <row r="46" spans="2:18" x14ac:dyDescent="0.3">
      <c r="E46" s="1"/>
      <c r="F46" s="2"/>
    </row>
    <row r="47" spans="2:18" x14ac:dyDescent="0.3">
      <c r="E47" s="1"/>
      <c r="F47" s="2"/>
    </row>
    <row r="48" spans="2:18" x14ac:dyDescent="0.3">
      <c r="E48" s="1"/>
      <c r="F48" s="2"/>
    </row>
    <row r="49" spans="5:6" x14ac:dyDescent="0.3">
      <c r="E49" s="1"/>
      <c r="F49" s="2"/>
    </row>
    <row r="50" spans="5:6" x14ac:dyDescent="0.3">
      <c r="E50" s="1"/>
      <c r="F50" s="2"/>
    </row>
    <row r="51" spans="5:6" x14ac:dyDescent="0.3">
      <c r="E51" s="1"/>
      <c r="F51" s="2"/>
    </row>
    <row r="52" spans="5:6" x14ac:dyDescent="0.3">
      <c r="E52" s="1"/>
      <c r="F52" s="2"/>
    </row>
    <row r="53" spans="5:6" x14ac:dyDescent="0.3">
      <c r="E53" s="1"/>
      <c r="F53" s="2"/>
    </row>
    <row r="54" spans="5:6" x14ac:dyDescent="0.3">
      <c r="E54" s="1"/>
      <c r="F54" s="2"/>
    </row>
    <row r="55" spans="5:6" x14ac:dyDescent="0.3">
      <c r="E55" s="1"/>
      <c r="F55" s="2"/>
    </row>
    <row r="56" spans="5:6" x14ac:dyDescent="0.3">
      <c r="E56" s="1"/>
      <c r="F56" s="2"/>
    </row>
  </sheetData>
  <mergeCells count="7">
    <mergeCell ref="G25:J25"/>
    <mergeCell ref="A6:O6"/>
    <mergeCell ref="A7:O7"/>
    <mergeCell ref="A8:O8"/>
    <mergeCell ref="A10:O10"/>
    <mergeCell ref="A13:F13"/>
    <mergeCell ref="G24:J2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4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4" ma:contentTypeDescription="Crear nuevo documento." ma:contentTypeScope="" ma:versionID="4868e2f3c5e9f9900cf759cc5045beeb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9715949b3447e341d8a720d57f618692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208206-DEC6-42E1-8FEB-9BAA6E3D0E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DF9BC6-A9CD-4D48-9185-BC15D9B1B3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365CE7-F796-4FC9-A0F3-0F59F59C8920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6f1d2a94-10b3-4315-8e65-29e99209519a"/>
    <ds:schemaRef ds:uri="a5c77184-e583-448a-9313-172398034e8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Periodo Probatorio </vt:lpstr>
      <vt:lpstr>'Nomina Periodo Probatorio '!Área_de_impresión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2022-09-06T13:41:33Z</dcterms:created>
  <dcterms:modified xsi:type="dcterms:W3CDTF">2022-09-06T13:42:09Z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