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4\Febrero\"/>
    </mc:Choice>
  </mc:AlternateContent>
  <xr:revisionPtr revIDLastSave="0" documentId="13_ncr:1_{C04CE969-FEB0-479C-A7CC-F0534A0ABE63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M17" i="2" l="1"/>
  <c r="N17" i="2"/>
  <c r="O17" i="2"/>
  <c r="P17" i="2"/>
  <c r="L17" i="2"/>
  <c r="F45" i="2" l="1"/>
  <c r="G45" i="2"/>
  <c r="H45" i="2"/>
  <c r="I45" i="2"/>
  <c r="J45" i="2"/>
  <c r="K45" i="2"/>
  <c r="L45" i="2"/>
  <c r="M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O11" i="2"/>
  <c r="O10" i="2" s="1"/>
  <c r="N27" i="2" l="1"/>
  <c r="K17" i="2" l="1"/>
  <c r="M52" i="2" l="1"/>
  <c r="M37" i="2"/>
  <c r="M27" i="2"/>
  <c r="M11" i="2"/>
  <c r="L52" i="2" l="1"/>
  <c r="L37" i="2"/>
  <c r="L27" i="2"/>
  <c r="L11" i="2"/>
  <c r="C17" i="2" l="1"/>
  <c r="C27" i="2"/>
  <c r="C37" i="2"/>
  <c r="C46" i="2"/>
  <c r="C45" i="2" s="1"/>
  <c r="D46" i="2"/>
  <c r="D37" i="2"/>
  <c r="D27" i="2"/>
  <c r="D17" i="2"/>
  <c r="D11" i="2"/>
  <c r="D10" i="2" l="1"/>
  <c r="D7" i="2" s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K83" i="2"/>
  <c r="Q52" i="2"/>
  <c r="G83" i="2"/>
  <c r="Q27" i="2"/>
  <c r="I10" i="2"/>
  <c r="Q11" i="2"/>
  <c r="F10" i="2"/>
  <c r="F7" i="2" s="1"/>
  <c r="F83" i="2"/>
  <c r="H10" i="2"/>
  <c r="J83" i="2"/>
  <c r="K10" i="2"/>
  <c r="I83" i="2"/>
  <c r="G10" i="2"/>
  <c r="E17" i="2"/>
  <c r="E10" i="2" s="1"/>
  <c r="H83" i="2"/>
  <c r="N10" i="2"/>
  <c r="M10" i="2"/>
  <c r="L10" i="2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<sst xmlns="http://schemas.openxmlformats.org/spreadsheetml/2006/main" count="114" uniqueCount="114">
  <si>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</si>
  <si>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</si>
  <si>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</si>
  <si>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</si>
  <si>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</si>
  <si>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</si>
  <si>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</si>
  <si>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</si>
  <si>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</si>
  <si>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</si>
  <si>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</si>
  <si>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</si>
  <si>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</si>
  <si>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</si>
  <si>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</si>
  <si>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</si>
  <si>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</si>
  <si>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</si>
  <si>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</si>
  <si>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</si>
  <si>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</si>
  <si>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</si>
  <si>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</si>
  <si>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</si>
  <si>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</si>
  <si>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</si>
  <si>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</si>
  <si>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</si>
  <si>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</si>
  <si>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</si>
  <si>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</si>
  <si>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</si>
  <si>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</si>
  <si>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</si>
  <si>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</si>
  <si>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</si>
  <si>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</si>
  <si>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</si>
  <si>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</si>
  <si>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</si>
  <si>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</si>
  <si>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</si>
  <si>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</si>
  <si>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</si>
  <si>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</si>
  <si>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</si>
  <si>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</si>
  <si>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</si>
  <si>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</si>
  <si>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</si>
  <si>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</si>
  <si>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</si>
  <si>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</si>
  <si>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</si>
  <si>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</si>
  <si>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</si>
  <si>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</si>
  <si>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</si>
  <si>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</si>
  <si>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</si>
  <si>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</si>
  <si>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</si>
  <si>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</si>
  <si>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</si>
  <si>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</si>
  <si>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</si>
  <si>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</si>
  <si>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</si>
  <si>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</si>
  <si>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</si>
  <si>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</si>
  <si>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</si>
  <si>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</si>
  <si>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</si>
  <si>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</si>
  <si>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</si>
  <si>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</si>
  <si>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</si>
  <si>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</si>
  <si>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</si>
  <si>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</si>
  <si>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</si>
  <si>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</si>
  <si>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</si>
  <si>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</si>
  <si>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</si>
  <si>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</si>
  <si>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</si>
  <si>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</si>
  <si>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</si>
  <si>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</si>
  <si>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</si>
  <si>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</si>
  <si>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</si>
  <si>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</si>
  <si>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</si>
  <si>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</si>
  <si>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</si>
  <si>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</si>
  <si>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</si>
  <si>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</si>
  <si>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</si>
  <si>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</si>
  <si>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</si>
  <si>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</si>
  <si>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</si>
  <si>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</si>
  <si>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</si>
  <si>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</si>
  <si>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</si>
  <si>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</si>
  <si>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</si>
  <si>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29 de febrero 2024</t>
  </si>
  <si>
    <t>Fecha de imputación: hasta el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</si>
</sst>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zoomScale="55" zoomScaleNormal="55" workbookViewId="0">
      <selection activeCell="B85" sqref="B85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 ht="26.25" customHeight="1" x14ac:dyDescent="0.85">
      <c r="A3" s="51" t="s">
        <v>92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7" ht="26.25" customHeight="1" x14ac:dyDescent="0.85">
      <c r="A4" s="51" t="s">
        <v>108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9"/>
      <c r="P4" s="59"/>
    </row>
    <row r="5" spans="1:17" ht="26.25" customHeight="1" x14ac:dyDescent="0.85">
      <c r="A5" s="51" t="s">
        <v>93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9"/>
      <c r="P5" s="59"/>
    </row>
    <row r="6" spans="1:17" ht="26.25" customHeight="1" x14ac:dyDescent="0.85">
      <c r="A6" s="51" t="s">
        <v>94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9"/>
      <c r="P6" s="59"/>
    </row>
    <row r="7" spans="1:17" ht="45" customHeight="1" x14ac:dyDescent="0.85">
      <c r="A7" s="25"/>
      <c r="B7" s="26"/>
      <c r="C7" s="27"/>
      <c r="D7" s="28">
        <f>+D10-222261585.8</f>
        <v>0</v>
      </c>
      <c r="E7" s="43"/>
      <c r="F7" s="28">
        <f>+F10-4945802.62</f>
        <v>0</v>
      </c>
      <c r="G7" s="26"/>
      <c r="H7" s="28"/>
      <c r="I7" s="28"/>
      <c r="J7" s="28"/>
      <c r="K7" s="28"/>
      <c r="L7" s="28"/>
      <c r="M7" s="28"/>
      <c r="N7" s="28"/>
      <c r="O7" s="28"/>
      <c r="P7" s="28"/>
      <c r="Q7" s="7"/>
    </row>
    <row r="8" spans="1:17" s="2" customFormat="1" ht="53.45" customHeight="1" x14ac:dyDescent="0.8">
      <c r="A8" s="52"/>
      <c r="B8" s="53" t="s">
        <v>65</v>
      </c>
      <c r="C8" s="53" t="s">
        <v>90</v>
      </c>
      <c r="D8" s="54" t="s">
        <v>89</v>
      </c>
      <c r="E8" s="56" t="s">
        <v>88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17" s="2" customFormat="1" ht="60.75" x14ac:dyDescent="0.8">
      <c r="A9" s="52"/>
      <c r="B9" s="53"/>
      <c r="C9" s="53"/>
      <c r="D9" s="55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222261585.80000001</v>
      </c>
      <c r="E10" s="31">
        <f>E11+E17+E27+E37</f>
        <v>4922389.96</v>
      </c>
      <c r="F10" s="31">
        <f>F11+F17+F27+F37+F45+F77</f>
        <v>4945802.62</v>
      </c>
      <c r="G10" s="31">
        <f t="shared" ref="G10:O10" si="0">G11+G17+G27+G37+G45+G77+G52</f>
        <v>0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 t="shared" si="0"/>
        <v>0</v>
      </c>
      <c r="L10" s="31">
        <f t="shared" si="0"/>
        <v>0</v>
      </c>
      <c r="M10" s="31">
        <f t="shared" si="0"/>
        <v>0</v>
      </c>
      <c r="N10" s="31">
        <f t="shared" si="0"/>
        <v>0</v>
      </c>
      <c r="O10" s="31">
        <f t="shared" si="0"/>
        <v>0</v>
      </c>
      <c r="P10" s="30">
        <f>P11+P17+P27+P37+P45+P52</f>
        <v>0</v>
      </c>
      <c r="Q10" s="30">
        <f>SUM(E10:P10)</f>
        <v>9868192.5800000001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68258813.829999998</v>
      </c>
      <c r="E11" s="33">
        <f>+E12+E16+E13+E14+E15</f>
        <v>4452590.78</v>
      </c>
      <c r="F11" s="33">
        <f t="shared" ref="F11:P11" si="1">+F12+F16+F13+F14+F15</f>
        <v>4388880.6100000003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SUM(E11:P11)</f>
        <v>8841471.3900000006</v>
      </c>
    </row>
    <row r="12" spans="1:17" ht="26.25" customHeight="1" x14ac:dyDescent="0.85">
      <c r="A12" s="20"/>
      <c r="B12" s="21" t="s">
        <v>2</v>
      </c>
      <c r="C12" s="21">
        <v>51470391</v>
      </c>
      <c r="D12" s="21">
        <v>55245391</v>
      </c>
      <c r="E12" s="21">
        <v>3855000</v>
      </c>
      <c r="F12" s="21">
        <v>3799000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34">
        <f>SUM(E12:P12)</f>
        <v>7654000</v>
      </c>
    </row>
    <row r="13" spans="1:17" ht="26.25" customHeight="1" x14ac:dyDescent="0.85">
      <c r="A13" s="20"/>
      <c r="B13" s="21" t="s">
        <v>3</v>
      </c>
      <c r="C13" s="21">
        <v>309000</v>
      </c>
      <c r="D13" s="21">
        <v>5353968.41</v>
      </c>
      <c r="E13" s="21">
        <v>22000</v>
      </c>
      <c r="F13" s="21">
        <v>22000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34">
        <f t="shared" ref="Q13:Q15" si="2">SUM(E13:P13)</f>
        <v>44000</v>
      </c>
    </row>
    <row r="14" spans="1:17" ht="26.25" customHeight="1" x14ac:dyDescent="0.85">
      <c r="A14" s="20"/>
      <c r="B14" s="21" t="s">
        <v>4</v>
      </c>
      <c r="C14" s="21">
        <v>0</v>
      </c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0</v>
      </c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7090857</v>
      </c>
      <c r="D16" s="21">
        <v>7659454.4199999999</v>
      </c>
      <c r="E16" s="21">
        <v>575590.78</v>
      </c>
      <c r="F16" s="21">
        <v>567880.61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34">
        <f>SUM(E16:P16)</f>
        <v>1143471.3900000001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8882314</v>
      </c>
      <c r="D17" s="33">
        <f>D18+D19+D20+D21+D22+D23+D24+D25+D26</f>
        <v>148149131.97</v>
      </c>
      <c r="E17" s="33">
        <f>SUM(E18:E26)</f>
        <v>467399.18000000005</v>
      </c>
      <c r="F17" s="33">
        <f>SUM(F18:F26)</f>
        <v>534108.91</v>
      </c>
      <c r="G17" s="33">
        <f>SUM(G18:G26)</f>
        <v>0</v>
      </c>
      <c r="H17" s="33">
        <f>+H18+H20+H22+H23+H24+H19+H21+H25+H26</f>
        <v>0</v>
      </c>
      <c r="I17" s="33">
        <f>+I18+I20+I22+I23+I24+I19+I21+I25+I26</f>
        <v>0</v>
      </c>
      <c r="J17" s="33">
        <f>+J18+J20+J22+J23+J24+J19+J21+J25+J26</f>
        <v>0</v>
      </c>
      <c r="K17" s="33">
        <f>SUM(K18:K26)</f>
        <v>0</v>
      </c>
      <c r="L17" s="33">
        <f>SUM(L18:L26)</f>
        <v>0</v>
      </c>
      <c r="M17" s="33">
        <f t="shared" ref="M17:P17" si="3">SUM(M18:M26)</f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>SUM(E17:P17)</f>
        <v>1001508.0900000001</v>
      </c>
    </row>
    <row r="18" spans="1:17" ht="26.25" customHeight="1" x14ac:dyDescent="0.85">
      <c r="A18" s="20"/>
      <c r="B18" s="21" t="s">
        <v>8</v>
      </c>
      <c r="C18" s="21">
        <v>1678400</v>
      </c>
      <c r="D18" s="21">
        <v>1678400</v>
      </c>
      <c r="E18" s="21">
        <v>126358.88</v>
      </c>
      <c r="F18" s="21">
        <v>126860.85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34">
        <f t="shared" ref="Q18:Q44" si="4">SUM(E18:P18)</f>
        <v>253219.73</v>
      </c>
    </row>
    <row r="19" spans="1:17" ht="26.25" customHeight="1" x14ac:dyDescent="0.85">
      <c r="A19" s="20"/>
      <c r="B19" s="21" t="s">
        <v>9</v>
      </c>
      <c r="C19" s="21">
        <v>145000</v>
      </c>
      <c r="D19" s="21">
        <v>145000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34">
        <f t="shared" si="4"/>
        <v>0</v>
      </c>
    </row>
    <row r="20" spans="1:17" ht="26.25" customHeight="1" x14ac:dyDescent="0.85">
      <c r="A20" s="20"/>
      <c r="B20" s="21" t="s">
        <v>10</v>
      </c>
      <c r="C20" s="21">
        <v>530600</v>
      </c>
      <c r="D20" s="21">
        <v>730600</v>
      </c>
      <c r="E20" s="21">
        <v>0</v>
      </c>
      <c r="F20" s="21">
        <v>62500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34">
        <f t="shared" si="4"/>
        <v>62500</v>
      </c>
    </row>
    <row r="21" spans="1:17" ht="26.25" customHeight="1" x14ac:dyDescent="0.85">
      <c r="A21" s="20"/>
      <c r="B21" s="21" t="s">
        <v>11</v>
      </c>
      <c r="C21" s="21">
        <v>120000</v>
      </c>
      <c r="D21" s="21">
        <v>120000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2854529</v>
      </c>
      <c r="D22" s="21">
        <v>3304529</v>
      </c>
      <c r="E22" s="21">
        <v>189757.53</v>
      </c>
      <c r="F22" s="21">
        <v>213357.53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34">
        <f t="shared" si="4"/>
        <v>403115.06</v>
      </c>
    </row>
    <row r="23" spans="1:17" ht="26.25" customHeight="1" x14ac:dyDescent="0.85">
      <c r="A23" s="20"/>
      <c r="B23" s="21" t="s">
        <v>13</v>
      </c>
      <c r="C23" s="21">
        <v>1820000</v>
      </c>
      <c r="D23" s="21">
        <v>1820000</v>
      </c>
      <c r="E23" s="21">
        <v>125348.57</v>
      </c>
      <c r="F23" s="21">
        <v>123252.47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34">
        <f t="shared" si="4"/>
        <v>248601.04</v>
      </c>
    </row>
    <row r="24" spans="1:17" ht="26.25" customHeight="1" x14ac:dyDescent="0.85">
      <c r="A24" s="20"/>
      <c r="B24" s="22" t="s">
        <v>14</v>
      </c>
      <c r="C24" s="22">
        <v>820000</v>
      </c>
      <c r="D24" s="21">
        <v>840000</v>
      </c>
      <c r="E24" s="21">
        <v>25934.2</v>
      </c>
      <c r="F24" s="21">
        <v>8138.06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34">
        <f t="shared" si="4"/>
        <v>34072.26</v>
      </c>
    </row>
    <row r="25" spans="1:17" ht="26.25" customHeight="1" x14ac:dyDescent="0.85">
      <c r="A25" s="20"/>
      <c r="B25" s="21" t="s">
        <v>15</v>
      </c>
      <c r="C25" s="21">
        <v>572085</v>
      </c>
      <c r="D25" s="21">
        <v>138868902.97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34">
        <f t="shared" si="4"/>
        <v>0</v>
      </c>
    </row>
    <row r="26" spans="1:17" ht="26.25" customHeight="1" x14ac:dyDescent="0.85">
      <c r="A26" s="20"/>
      <c r="B26" s="21" t="s">
        <v>16</v>
      </c>
      <c r="C26" s="21">
        <v>341700</v>
      </c>
      <c r="D26" s="21">
        <v>641700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34">
        <f t="shared" si="4"/>
        <v>0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2338500</v>
      </c>
      <c r="D27" s="35">
        <f>D28+D29+D30+D31+D32+D33+D34+D35+D36</f>
        <v>3192640</v>
      </c>
      <c r="E27" s="35">
        <f t="shared" ref="E27:F27" si="5">+E28+E29+E30+E31+E32+E33+E34+E36</f>
        <v>2400</v>
      </c>
      <c r="F27" s="35">
        <f t="shared" si="5"/>
        <v>22813.1</v>
      </c>
      <c r="G27" s="35">
        <f>+G28+G29+G30+G31+G32+G33+G34+G36</f>
        <v>0</v>
      </c>
      <c r="H27" s="35">
        <f>+H28+H29+H30+H31+H32+H33+H34+H36+K4</f>
        <v>0</v>
      </c>
      <c r="I27" s="35">
        <f>+I28+I29+I30+I31+I32+I33+I34+I36+L4</f>
        <v>0</v>
      </c>
      <c r="J27" s="35">
        <f t="shared" ref="J27:K27" si="6">+J28+J29+J30+J31+J32+J33+J34+J36+M4</f>
        <v>0</v>
      </c>
      <c r="K27" s="35">
        <f t="shared" si="6"/>
        <v>0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25213.1</v>
      </c>
    </row>
    <row r="28" spans="1:17" ht="26.25" customHeight="1" x14ac:dyDescent="0.85">
      <c r="A28" s="20"/>
      <c r="B28" s="21" t="s">
        <v>18</v>
      </c>
      <c r="C28" s="21">
        <v>120500</v>
      </c>
      <c r="D28" s="21">
        <v>120500</v>
      </c>
      <c r="E28" s="21">
        <v>2400</v>
      </c>
      <c r="F28" s="21">
        <v>10617.8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34">
        <f t="shared" si="4"/>
        <v>13017.8</v>
      </c>
    </row>
    <row r="29" spans="1:17" ht="26.25" customHeight="1" x14ac:dyDescent="0.85">
      <c r="A29" s="20"/>
      <c r="B29" s="21" t="s">
        <v>19</v>
      </c>
      <c r="C29" s="21">
        <v>0</v>
      </c>
      <c r="D29" s="21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108000</v>
      </c>
      <c r="D30" s="21">
        <v>168000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34">
        <f t="shared" si="4"/>
        <v>0</v>
      </c>
    </row>
    <row r="31" spans="1:17" ht="26.25" customHeight="1" x14ac:dyDescent="0.85">
      <c r="A31" s="20"/>
      <c r="B31" s="21" t="s">
        <v>21</v>
      </c>
      <c r="C31" s="21">
        <v>0</v>
      </c>
      <c r="D31" s="21"/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/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/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34">
        <f t="shared" si="4"/>
        <v>0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2103500</v>
      </c>
      <c r="E34" s="21">
        <v>0</v>
      </c>
      <c r="F34" s="21">
        <v>159.30000000000001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34">
        <f t="shared" si="4"/>
        <v>159.30000000000001</v>
      </c>
    </row>
    <row r="35" spans="1:17" ht="26.25" customHeight="1" x14ac:dyDescent="0.85">
      <c r="A35" s="20"/>
      <c r="B35" s="21" t="s">
        <v>25</v>
      </c>
      <c r="C35" s="21">
        <v>0</v>
      </c>
      <c r="D35" s="21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310000</v>
      </c>
      <c r="D36" s="21">
        <v>800640</v>
      </c>
      <c r="E36" s="21">
        <v>0</v>
      </c>
      <c r="F36" s="21">
        <v>12036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34">
        <f t="shared" si="4"/>
        <v>12036</v>
      </c>
    </row>
    <row r="37" spans="1:17" ht="26.25" customHeight="1" x14ac:dyDescent="0.85">
      <c r="A37" s="19"/>
      <c r="B37" s="32" t="s">
        <v>27</v>
      </c>
      <c r="C37" s="32">
        <f>C38+C39+C40+C41+C42+C43+C44</f>
        <v>100000</v>
      </c>
      <c r="D37" s="33">
        <f>D38+D39+D40+D41+D42+D43+D44</f>
        <v>100000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>
        <v>100000</v>
      </c>
      <c r="D38" s="37">
        <v>100000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403000</v>
      </c>
      <c r="D52" s="38">
        <f>+D53+D54+D57+D60+D55+D56+D58+D59+D61</f>
        <v>2561000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0</v>
      </c>
      <c r="H52" s="38">
        <f t="shared" si="12"/>
        <v>0</v>
      </c>
      <c r="I52" s="38">
        <f t="shared" si="12"/>
        <v>0</v>
      </c>
      <c r="J52" s="38">
        <f t="shared" si="12"/>
        <v>0</v>
      </c>
      <c r="K52" s="38">
        <f t="shared" ref="K52:P52" si="13">K53+K54+K55+K56+K57+K58+K59+K60+K61</f>
        <v>0</v>
      </c>
      <c r="L52" s="38">
        <f t="shared" si="13"/>
        <v>0</v>
      </c>
      <c r="M52" s="38">
        <f t="shared" si="13"/>
        <v>0</v>
      </c>
      <c r="N52" s="38">
        <f t="shared" si="13"/>
        <v>0</v>
      </c>
      <c r="O52" s="38">
        <f t="shared" si="13"/>
        <v>0</v>
      </c>
      <c r="P52" s="38">
        <f t="shared" si="13"/>
        <v>0</v>
      </c>
      <c r="Q52" s="38">
        <f>SUM(E52:P52)</f>
        <v>0</v>
      </c>
    </row>
    <row r="53" spans="1:17" ht="26.25" customHeight="1" x14ac:dyDescent="0.85">
      <c r="A53" s="20"/>
      <c r="B53" s="21" t="s">
        <v>43</v>
      </c>
      <c r="C53" s="21">
        <v>403000</v>
      </c>
      <c r="D53" s="21">
        <v>2503000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34">
        <f t="shared" ref="Q53:Q61" si="14">SUM(E53:P53)</f>
        <v>0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34">
        <f t="shared" si="14"/>
        <v>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34">
        <f t="shared" si="14"/>
        <v>0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34">
        <f t="shared" si="14"/>
        <v>0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58000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34">
        <f t="shared" si="14"/>
        <v>0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222261585.80000001</v>
      </c>
      <c r="E83" s="42">
        <f t="shared" si="15"/>
        <v>4922389.96</v>
      </c>
      <c r="F83" s="42">
        <f t="shared" si="15"/>
        <v>4945802.62</v>
      </c>
      <c r="G83" s="42">
        <f t="shared" si="15"/>
        <v>0</v>
      </c>
      <c r="H83" s="42">
        <f t="shared" si="15"/>
        <v>0</v>
      </c>
      <c r="I83" s="42">
        <f t="shared" si="15"/>
        <v>0</v>
      </c>
      <c r="J83" s="42">
        <f t="shared" si="15"/>
        <v>0</v>
      </c>
      <c r="K83" s="42">
        <f t="shared" si="15"/>
        <v>0</v>
      </c>
      <c r="L83" s="42">
        <f t="shared" si="15"/>
        <v>0</v>
      </c>
      <c r="M83" s="42">
        <f t="shared" si="15"/>
        <v>0</v>
      </c>
      <c r="N83" s="42">
        <f t="shared" si="15"/>
        <v>0</v>
      </c>
      <c r="O83" s="42">
        <f t="shared" si="15"/>
        <v>0</v>
      </c>
      <c r="P83" s="42">
        <f t="shared" si="15"/>
        <v>0</v>
      </c>
      <c r="Q83" s="42">
        <f t="shared" si="15"/>
        <v>9868192.5800000001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0" t="s">
        <v>103</v>
      </c>
      <c r="H99" s="50"/>
      <c r="I99" s="50"/>
    </row>
    <row r="100" spans="2:17" s="7" customFormat="1" ht="27.75" customHeight="1" x14ac:dyDescent="0.25">
      <c r="B100" s="13"/>
      <c r="D100" s="12"/>
      <c r="E100" s="5"/>
      <c r="G100" s="46"/>
      <c r="H100" s="46"/>
      <c r="I100" s="46"/>
    </row>
    <row r="101" spans="2:17" s="7" customFormat="1" ht="27.75" customHeight="1" x14ac:dyDescent="0.25">
      <c r="B101" s="14"/>
      <c r="D101" s="5"/>
      <c r="E101" s="5"/>
      <c r="G101" s="47"/>
      <c r="H101" s="47"/>
      <c r="I101" s="47"/>
    </row>
    <row r="102" spans="2:17" s="7" customFormat="1" ht="27.75" customHeight="1" x14ac:dyDescent="0.25">
      <c r="B102" s="15" t="s">
        <v>104</v>
      </c>
      <c r="D102" s="16"/>
      <c r="E102" s="16"/>
      <c r="G102" s="48" t="s">
        <v>105</v>
      </c>
      <c r="H102" s="48"/>
      <c r="I102" s="48"/>
    </row>
    <row r="103" spans="2:17" s="7" customFormat="1" ht="27.75" customHeight="1" x14ac:dyDescent="0.25">
      <c r="B103" s="11" t="s">
        <v>106</v>
      </c>
      <c r="D103" s="17"/>
      <c r="E103" s="5"/>
      <c r="G103" s="49" t="s">
        <v>107</v>
      </c>
      <c r="H103" s="49"/>
      <c r="I103" s="49"/>
    </row>
  </sheetData>
  <mergeCells count="17">
    <mergeCell ref="O6:P6"/>
    <mergeCell ref="G100:I101"/>
    <mergeCell ref="G102:I102"/>
    <mergeCell ref="G103:I103"/>
    <mergeCell ref="G99:I99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</mergeCells>
  <printOptions horizontalCentered="1"/>
  <pageMargins left="0" right="0" top="0.59055118110236227" bottom="0" header="0.31496062992125984" footer="0"/>
  <pageSetup paperSize="3" scale="29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Julio Yens</cp:lastModifiedBy>
  <cp:lastPrinted>2023-08-10T15:15:21Z</cp:lastPrinted>
  <dcterms:created xsi:type="dcterms:W3CDTF">2021-07-29T18:58:50Z</dcterms:created>
  <dcterms:modified xsi:type="dcterms:W3CDTF">2024-03-20T17:43:10Z</dcterms:modified>
</cp:coreProperties>
</file>