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Contratados Abril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  <c r="K11" i="1"/>
  <c r="J11" i="1"/>
  <c r="I11" i="1"/>
  <c r="H11" i="1"/>
  <c r="G11" i="1"/>
  <c r="E11" i="1" s="1"/>
  <c r="L11" i="1" s="1"/>
  <c r="K10" i="1"/>
  <c r="J10" i="1"/>
  <c r="J12" i="1" s="1"/>
  <c r="I10" i="1"/>
  <c r="I12" i="1" s="1"/>
  <c r="H10" i="1"/>
  <c r="H12" i="1" s="1"/>
  <c r="G10" i="1"/>
  <c r="E10" i="1" l="1"/>
  <c r="L10" i="1" s="1"/>
  <c r="L12" i="1" s="1"/>
  <c r="G12" i="1"/>
  <c r="K12" i="1"/>
</calcChain>
</file>

<file path=xl/sharedStrings.xml><?xml version="1.0" encoding="utf-8"?>
<sst xmlns="http://schemas.openxmlformats.org/spreadsheetml/2006/main" count="18" uniqueCount="18">
  <si>
    <t xml:space="preserve">NOMINA DE PAGO DEL PERSONAL CONTRATADO 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</si>
  <si>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</si>
  <si>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</si>
  <si>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</si>
  <si>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</si>
  <si>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</si>
  <si>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</si>
  <si>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</si>
  <si>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</si>
  <si>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</si>
  <si>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</si>
  <si>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</si>
  <si>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SUELDO NETO</t>
  </si>
  <si>
    <t>Pedro Luis Gagoc Clerigo</t>
  </si>
  <si>
    <t xml:space="preserve">Director de Normas y Servicios </t>
  </si>
  <si>
    <t>Yovanny Portes Ramirez</t>
  </si>
  <si>
    <t>Conserje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</si>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</sst>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3" fontId="6" fillId="0" borderId="5" xfId="1" applyFont="1" applyFill="1" applyBorder="1" applyAlignment="1"/>
    <xf numFmtId="43" fontId="7" fillId="0" borderId="5" xfId="1" applyFont="1" applyFill="1" applyBorder="1" applyAlignment="1"/>
    <xf numFmtId="43" fontId="7" fillId="0" borderId="6" xfId="1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43" fontId="6" fillId="0" borderId="8" xfId="1" applyFont="1" applyFill="1" applyBorder="1" applyAlignment="1"/>
    <xf numFmtId="43" fontId="7" fillId="0" borderId="8" xfId="1" applyFont="1" applyFill="1" applyBorder="1" applyAlignment="1"/>
    <xf numFmtId="43" fontId="7" fillId="0" borderId="9" xfId="1" applyFont="1" applyFill="1" applyBorder="1" applyAlignment="1"/>
    <xf numFmtId="43" fontId="5" fillId="2" borderId="10" xfId="0" applyNumberFormat="1" applyFont="1" applyFill="1" applyBorder="1" applyAlignment="1"/>
    <xf numFmtId="43" fontId="5" fillId="2" borderId="11" xfId="0" applyNumberFormat="1" applyFont="1" applyFill="1" applyBorder="1" applyAlignment="1"/>
    <xf numFmtId="43" fontId="5" fillId="2" borderId="12" xfId="0" applyNumberFormat="1" applyFont="1" applyFill="1" applyBorder="1" applyAlignment="1"/>
    <xf numFmtId="0" fontId="6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228600</xdr:rowOff>
    </xdr:from>
    <xdr:to>
      <xdr:col>6</xdr:col>
      <xdr:colOff>914400</xdr:colOff>
      <xdr:row>4</xdr:row>
      <xdr:rowOff>85725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D4B396C-C814-4CC9-9099-D7E56F946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28600"/>
          <a:ext cx="19367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60" zoomScaleNormal="100" workbookViewId="0">
      <selection activeCell="I21" sqref="I21"/>
    </sheetView>
  </sheetViews>
  <sheetFormatPr baseColWidth="10" defaultRowHeight="15" x14ac:dyDescent="0.25"/>
  <cols>
    <col min="1" max="1" width="5.85546875" bestFit="1" customWidth="1"/>
    <col min="2" max="2" width="28.7109375" bestFit="1" customWidth="1"/>
    <col min="3" max="3" width="36.140625" bestFit="1" customWidth="1"/>
    <col min="4" max="4" width="22.5703125" bestFit="1" customWidth="1"/>
    <col min="5" max="5" width="14.42578125" bestFit="1" customWidth="1"/>
    <col min="6" max="6" width="9.42578125" bestFit="1" customWidth="1"/>
    <col min="7" max="7" width="19.28515625" bestFit="1" customWidth="1"/>
    <col min="8" max="8" width="18.7109375" bestFit="1" customWidth="1"/>
    <col min="9" max="9" width="20.28515625" bestFit="1" customWidth="1"/>
    <col min="10" max="10" width="20.85546875" bestFit="1" customWidth="1"/>
    <col min="11" max="11" width="21.140625" bestFit="1" customWidth="1"/>
    <col min="12" max="12" width="17.28515625" bestFit="1" customWidth="1"/>
  </cols>
  <sheetData>
    <row r="1" spans="1:1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x14ac:dyDescent="0.25">
      <c r="A5" s="2"/>
      <c r="B5" s="2"/>
      <c r="C5" s="3"/>
      <c r="D5" s="3"/>
      <c r="E5" s="4"/>
      <c r="F5" s="3"/>
      <c r="G5" s="3"/>
      <c r="H5" s="3"/>
      <c r="I5" s="3"/>
      <c r="J5" s="2"/>
      <c r="K5" s="2"/>
      <c r="L5" s="2"/>
    </row>
    <row r="6" spans="1:12" ht="18" x14ac:dyDescent="0.2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.75" x14ac:dyDescent="0.3">
      <c r="A7" s="6">
        <v>42826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9.5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9.5" thickBot="1" x14ac:dyDescent="0.35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10" t="s">
        <v>12</v>
      </c>
    </row>
    <row r="10" spans="1:12" ht="18.75" x14ac:dyDescent="0.3">
      <c r="A10" s="11">
        <v>1</v>
      </c>
      <c r="B10" s="12" t="s">
        <v>13</v>
      </c>
      <c r="C10" s="12" t="s">
        <v>14</v>
      </c>
      <c r="D10" s="13">
        <v>150000</v>
      </c>
      <c r="E10" s="13">
        <f>ROUND(IF(((D10-G10-H10)&gt;34685.01)*((D10-G10-H10)&lt;52027.43),(((D10-G10-H10)-34685.01)*0.15),+IF(((D10-G10-H10)&gt;52027.43)*((D10-G10-H10)&lt;72260.26),((((D10-G10-H10)-52027.43)*0.2)+2601.33),+IF((D10-G10-H10)&gt;72260.26,(((D10-G10-H10)-72260.26)*25%)+6648,0))),2)</f>
        <v>24257.71</v>
      </c>
      <c r="F10" s="13">
        <v>25</v>
      </c>
      <c r="G10" s="13">
        <f>ROUND(IF((D10)&gt;(9855*20),((9855*20)*0.0287),(D10)*0.0287),2)</f>
        <v>4305</v>
      </c>
      <c r="H10" s="13">
        <f>ROUND(IF((D10)&gt;(9855*10),((9855*10)*0.0304),(D10)*0.0304),2)</f>
        <v>2995.92</v>
      </c>
      <c r="I10" s="13">
        <f>ROUND(IF((D10)&gt;(9855*10),((9855*10)*0.0709),(D10)*0.0709),2)</f>
        <v>6987.2</v>
      </c>
      <c r="J10" s="13">
        <f>ROUND(IF((D10)&gt;(9855*20),((9855*20)*0.071),(D10)*0.071),2)</f>
        <v>10650</v>
      </c>
      <c r="K10" s="14">
        <f>+ROUND(IF(D10&gt;(9855*4),((9855*4)*0.011),D10*0.011),2)</f>
        <v>433.62</v>
      </c>
      <c r="L10" s="15">
        <f>+D10-E10-F10-G10-H10</f>
        <v>118416.37000000001</v>
      </c>
    </row>
    <row r="11" spans="1:12" ht="19.5" thickBot="1" x14ac:dyDescent="0.35">
      <c r="A11" s="16">
        <v>2</v>
      </c>
      <c r="B11" s="17" t="s">
        <v>15</v>
      </c>
      <c r="C11" s="17" t="s">
        <v>16</v>
      </c>
      <c r="D11" s="18">
        <v>15000</v>
      </c>
      <c r="E11" s="18">
        <f>ROUND(IF(((D11-G11-H11)&gt;34685.01)*((D11-G11-H11)&lt;52027.43),(((D11-G11-H11)-34685.01)*0.15),+IF(((D11-G11-H11)&gt;52027.43)*((D11-G11-H11)&lt;72260.26),((((D11-G11-H11)-52027.43)*0.2)+2601.33),+IF((D11-G11-H11)&gt;72260.26,(((D11-G11-H11)-72260.26)*25%)+6648,0))),2)</f>
        <v>0</v>
      </c>
      <c r="F11" s="18">
        <v>25</v>
      </c>
      <c r="G11" s="18">
        <f>ROUND(IF((D11)&gt;(9855*20),((9855*20)*0.0287),(D11)*0.0287),2)</f>
        <v>430.5</v>
      </c>
      <c r="H11" s="18">
        <f>ROUND(IF((D11)&gt;(9855*10),((9855*10)*0.0304),(D11)*0.0304),2)</f>
        <v>456</v>
      </c>
      <c r="I11" s="18">
        <f>ROUND(IF((D11)&gt;(9855*10),((9855*10)*0.0709),(D11)*0.0709),2)</f>
        <v>1063.5</v>
      </c>
      <c r="J11" s="18">
        <f>ROUND(IF((D11)&gt;(9855*20),((9855*20)*0.071),(D11)*0.071),2)</f>
        <v>1065</v>
      </c>
      <c r="K11" s="19">
        <f>+ROUND(IF(D11&gt;(9855*4),((9855*4)*0.011),D11*0.011),2)</f>
        <v>165</v>
      </c>
      <c r="L11" s="20">
        <f>+D11-E11-F11-G11-H11</f>
        <v>14088.5</v>
      </c>
    </row>
    <row r="12" spans="1:12" ht="19.5" thickBot="1" x14ac:dyDescent="0.35">
      <c r="A12" s="7"/>
      <c r="B12" s="7"/>
      <c r="C12" s="7"/>
      <c r="D12" s="21">
        <f>SUM(D10:D11)</f>
        <v>165000</v>
      </c>
      <c r="E12" s="22" t="s">
        <v>17</v>
      </c>
      <c r="F12" s="22">
        <f>SUM(F10:F11)</f>
        <v>50</v>
      </c>
      <c r="G12" s="22">
        <f t="shared" ref="G12:L12" si="0">SUM(G10:G11)</f>
        <v>4735.5</v>
      </c>
      <c r="H12" s="22">
        <f t="shared" si="0"/>
        <v>3451.92</v>
      </c>
      <c r="I12" s="22">
        <f t="shared" si="0"/>
        <v>8050.7</v>
      </c>
      <c r="J12" s="22">
        <f t="shared" si="0"/>
        <v>11715</v>
      </c>
      <c r="K12" s="22">
        <f t="shared" si="0"/>
        <v>598.62</v>
      </c>
      <c r="L12" s="23">
        <f t="shared" si="0"/>
        <v>132504.87</v>
      </c>
    </row>
    <row r="13" spans="1:12" ht="18.7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mergeCells count="2">
    <mergeCell ref="A6:L6"/>
    <mergeCell ref="A7:L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2017-04-28T19:21:13Z</dcterms:created>
  <dcterms:modified xsi:type="dcterms:W3CDTF">2017-04-28T19:23:24Z</dcterms:modified>
</cp:coreProperties>
</file>